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35" tabRatio="719" activeTab="14"/>
  </bookViews>
  <sheets>
    <sheet name="Start" sheetId="1" r:id="rId1"/>
    <sheet name="H17.4" sheetId="2" r:id="rId2"/>
    <sheet name="H17.5" sheetId="3" r:id="rId3"/>
    <sheet name="H17.6" sheetId="4" r:id="rId4"/>
    <sheet name="H17.7" sheetId="5" r:id="rId5"/>
    <sheet name="H17.8" sheetId="6" r:id="rId6"/>
    <sheet name="H17.9" sheetId="7" r:id="rId7"/>
    <sheet name="H17.10" sheetId="8" r:id="rId8"/>
    <sheet name="H17.11" sheetId="9" r:id="rId9"/>
    <sheet name="H17.12" sheetId="10" r:id="rId10"/>
    <sheet name="H18.1" sheetId="11" r:id="rId11"/>
    <sheet name="H18.2" sheetId="12" r:id="rId12"/>
    <sheet name="H18.3" sheetId="13" r:id="rId13"/>
    <sheet name="End" sheetId="14" r:id="rId14"/>
    <sheet name="H17年度計" sheetId="15" r:id="rId15"/>
    <sheet name="一覧表" sheetId="16" r:id="rId16"/>
  </sheets>
  <externalReferences>
    <externalReference r:id="rId19"/>
  </externalReferences>
  <definedNames>
    <definedName name="_xlnm.Print_Area" localSheetId="7">'H17.10'!$F$1:$L$17</definedName>
    <definedName name="_xlnm.Print_Area" localSheetId="8">'H17.11'!$F$1:$L$17</definedName>
    <definedName name="_xlnm.Print_Area" localSheetId="9">'H17.12'!$F$1:$L$17</definedName>
    <definedName name="_xlnm.Print_Area" localSheetId="1">'H17.4'!$F$1:$L$17</definedName>
    <definedName name="_xlnm.Print_Area" localSheetId="2">'H17.5'!$F$1:$L$17</definedName>
    <definedName name="_xlnm.Print_Area" localSheetId="3">'H17.6'!$F$1:$L$17</definedName>
    <definedName name="_xlnm.Print_Area" localSheetId="4">'H17.7'!$F$1:$L$17</definedName>
    <definedName name="_xlnm.Print_Area" localSheetId="5">'H17.8'!$F$1:$L$17</definedName>
    <definedName name="_xlnm.Print_Area" localSheetId="6">'H17.9'!$F$1:$L$17</definedName>
    <definedName name="_xlnm.Print_Area" localSheetId="14">'H17年度計'!$F$1:$L$17</definedName>
    <definedName name="_xlnm.Print_Area" localSheetId="10">'H18.1'!$F$1:$L$17</definedName>
    <definedName name="_xlnm.Print_Area" localSheetId="11">'H18.2'!$F$1:$L$17</definedName>
    <definedName name="_xlnm.Print_Area" localSheetId="12">'H18.3'!$F$1:$L$17</definedName>
    <definedName name="リスト">#REF!:INDEX(#REF!,COUNTA(#REF!))</definedName>
  </definedNames>
  <calcPr fullCalcOnLoad="1"/>
</workbook>
</file>

<file path=xl/sharedStrings.xml><?xml version="1.0" encoding="utf-8"?>
<sst xmlns="http://schemas.openxmlformats.org/spreadsheetml/2006/main" count="409" uniqueCount="45">
  <si>
    <t>印刷用</t>
  </si>
  <si>
    <t>様式３</t>
  </si>
  <si>
    <t>紹介患者初診の施設基準に係る届出書添付書類</t>
  </si>
  <si>
    <t>年・月</t>
  </si>
  <si>
    <t>初診患者の数</t>
  </si>
  <si>
    <t>文書により紹介
された患者の数</t>
  </si>
  <si>
    <t>救急用の自動車で搬送
された患者の数</t>
  </si>
  <si>
    <t>①</t>
  </si>
  <si>
    <t>②</t>
  </si>
  <si>
    <t>③</t>
  </si>
  <si>
    <t>紹介率　＝　（②＋③）／①　×　100　％　＝</t>
  </si>
  <si>
    <t>〔記載上の注意〕</t>
  </si>
  <si>
    <t>　「初診患者の数」は、初診患者数から時間外・休日又は深夜に受診した6歳未満の小児患者を</t>
  </si>
  <si>
    <t>除くこと。</t>
  </si>
  <si>
    <t>入力用</t>
  </si>
  <si>
    <t>コード</t>
  </si>
  <si>
    <t>診療名称</t>
  </si>
  <si>
    <t>外来</t>
  </si>
  <si>
    <t>入院</t>
  </si>
  <si>
    <t>初診（病院）</t>
  </si>
  <si>
    <t>（老）初診（病院）</t>
  </si>
  <si>
    <t>初診（乳幼児）時間外等加算</t>
  </si>
  <si>
    <t>紹介患者加算６</t>
  </si>
  <si>
    <t>救急車搬送患者数</t>
  </si>
  <si>
    <t>初診算定</t>
  </si>
  <si>
    <t>時間外6歳未満（－）</t>
  </si>
  <si>
    <t>①初診患者の数</t>
  </si>
  <si>
    <t>②文書により紹介された患者数</t>
  </si>
  <si>
    <t>③救急車で搬送された患者数</t>
  </si>
  <si>
    <t>紹介率</t>
  </si>
  <si>
    <t>H17年度紹介率一覧表</t>
  </si>
  <si>
    <t>H17.5</t>
  </si>
  <si>
    <t>H17.6</t>
  </si>
  <si>
    <t>H17.7</t>
  </si>
  <si>
    <t>H17.8</t>
  </si>
  <si>
    <t>H17.9</t>
  </si>
  <si>
    <t>H17.10</t>
  </si>
  <si>
    <t>H17.11</t>
  </si>
  <si>
    <t>H17.12</t>
  </si>
  <si>
    <t>H18.2</t>
  </si>
  <si>
    <t>H18.3</t>
  </si>
  <si>
    <t>紹介率　＝　（②＋③）／①　×100％　</t>
  </si>
  <si>
    <t>H17.4</t>
  </si>
  <si>
    <t>H18.1</t>
  </si>
  <si>
    <t>合計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</si>
</sst>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dd\,\ mmmm\ dd\,\ yyyy"/>
    <numFmt numFmtId="186" formatCode="[$-FFFF]g/&quot;標&quot;&quot;準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ggge&quot;年&quot;m&quot;月分&quot;"/>
    <numFmt numFmtId="192" formatCode="[$-411]ge&quot;年&quot;m&quot;月分&quot;"/>
    <numFmt numFmtId="193" formatCode="[$-411]ge&quot;.&quot;m&quot;月分&quot;"/>
    <numFmt numFmtId="194" formatCode="m/d;@"/>
    <numFmt numFmtId="195" formatCode="aaa"/>
    <numFmt numFmtId="196" formatCode="&quot;\&quot;#,##0"/>
    <numFmt numFmtId="197" formatCode="m&quot;月&quot;"/>
    <numFmt numFmtId="198" formatCode="yy/m"/>
    <numFmt numFmtId="199" formatCode="0.000_ "/>
    <numFmt numFmtId="200" formatCode="0_ "/>
    <numFmt numFmtId="201" formatCode="&quot;●&quot;;;;"/>
    <numFmt numFmtId="202" formatCode="000"/>
    <numFmt numFmtId="203" formatCode="General&quot;時&quot;&quot;間&quot;"/>
    <numFmt numFmtId="204" formatCode="General&quot;H&quot;"/>
    <numFmt numFmtId="205" formatCode="General&quot;h&quot;"/>
    <numFmt numFmtId="206" formatCode="&quot;\&quot;#,##0.000;&quot;\&quot;\-#,##0.000"/>
    <numFmt numFmtId="207" formatCode="yyyy&quot;年&quot;"/>
    <numFmt numFmtId="208" formatCode="#,##0_ "/>
    <numFmt numFmtId="209" formatCode="##0"/>
    <numFmt numFmtId="210" formatCode="0.00_ "/>
    <numFmt numFmtId="211" formatCode="[$-411]ge&quot;.&quot;m&quot;月&quot;"/>
    <numFmt numFmtId="212" formatCode="00&quot;月&quot;00&quot;日&quot;"/>
    <numFmt numFmtId="213" formatCode="[$-411]ge\.m\.d;@"/>
    <numFmt numFmtId="214" formatCode="0.0_);[Red]\(0.0\)"/>
    <numFmt numFmtId="215" formatCode="mmdd"/>
    <numFmt numFmtId="216" formatCode="d&quot;日&quot;"/>
    <numFmt numFmtId="217" formatCode="0_);[Red]\(0\)"/>
    <numFmt numFmtId="218" formatCode="[$-411]ge&quot;年&quot;m&quot;月&quot;"/>
    <numFmt numFmtId="219" formatCode="m&quot;月&quot;d&quot;日&quot;\(aaa\)"/>
    <numFmt numFmtId="220" formatCode="[$-411]ge\.m\.d&quot;生&quot;"/>
    <numFmt numFmtId="221" formatCode="m&quot;/&quot;d&quot; &quot;\(aaa\)"/>
    <numFmt numFmtId="222" formatCode="@&quot;月&quot;"/>
  </numFmts>
  <fonts count="8">
    <font>
      <sz val="11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2" borderId="0" xfId="21" applyFill="1">
      <alignment vertical="center"/>
      <protection/>
    </xf>
    <xf numFmtId="0" fontId="3" fillId="0" borderId="0" xfId="21">
      <alignment vertical="center"/>
      <protection/>
    </xf>
    <xf numFmtId="0" fontId="2" fillId="0" borderId="0" xfId="21" applyFont="1" applyAlignment="1">
      <alignment horizontal="left" vertical="center" indent="1"/>
      <protection/>
    </xf>
    <xf numFmtId="0" fontId="3" fillId="0" borderId="1" xfId="21" applyBorder="1" applyAlignment="1">
      <alignment horizontal="distributed" vertical="center" indent="1"/>
      <protection/>
    </xf>
    <xf numFmtId="0" fontId="3" fillId="0" borderId="2" xfId="21" applyBorder="1" applyAlignment="1">
      <alignment horizontal="center" vertical="center"/>
      <protection/>
    </xf>
    <xf numFmtId="0" fontId="3" fillId="0" borderId="2" xfId="21" applyBorder="1" applyAlignment="1">
      <alignment horizontal="right" vertical="center"/>
      <protection/>
    </xf>
    <xf numFmtId="38" fontId="3" fillId="0" borderId="3" xfId="21" applyNumberFormat="1" applyBorder="1" applyAlignment="1">
      <alignment horizontal="center" vertical="center"/>
      <protection/>
    </xf>
    <xf numFmtId="0" fontId="3" fillId="0" borderId="0" xfId="21" applyAlignment="1">
      <alignment horizontal="right" vertical="center"/>
      <protection/>
    </xf>
    <xf numFmtId="0" fontId="3" fillId="0" borderId="0" xfId="21" applyAlignment="1">
      <alignment horizontal="left" vertical="center" indent="1"/>
      <protection/>
    </xf>
    <xf numFmtId="0" fontId="0" fillId="2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38" fontId="3" fillId="3" borderId="1" xfId="17" applyFill="1" applyBorder="1" applyAlignment="1" applyProtection="1">
      <alignment vertical="center"/>
      <protection locked="0"/>
    </xf>
    <xf numFmtId="38" fontId="3" fillId="3" borderId="4" xfId="17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6" fillId="0" borderId="5" xfId="0" applyFont="1" applyBorder="1" applyAlignment="1">
      <alignment vertical="center"/>
    </xf>
    <xf numFmtId="38" fontId="0" fillId="0" borderId="5" xfId="0" applyNumberFormat="1" applyBorder="1" applyAlignment="1">
      <alignment vertical="center"/>
    </xf>
    <xf numFmtId="176" fontId="0" fillId="0" borderId="0" xfId="15" applyNumberFormat="1" applyAlignment="1">
      <alignment vertical="center"/>
    </xf>
    <xf numFmtId="176" fontId="0" fillId="0" borderId="0" xfId="15" applyNumberFormat="1" applyAlignment="1">
      <alignment vertical="center"/>
    </xf>
    <xf numFmtId="0" fontId="0" fillId="4" borderId="1" xfId="0" applyFill="1" applyBorder="1" applyAlignment="1">
      <alignment horizontal="center" vertical="center"/>
    </xf>
    <xf numFmtId="222" fontId="0" fillId="4" borderId="1" xfId="0" applyNumberForma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76" fontId="0" fillId="4" borderId="1" xfId="15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4" borderId="1" xfId="0" applyNumberFormat="1" applyFill="1" applyBorder="1" applyAlignment="1">
      <alignment horizontal="center" vertical="center"/>
    </xf>
    <xf numFmtId="38" fontId="3" fillId="3" borderId="2" xfId="17" applyFill="1" applyBorder="1" applyAlignment="1" applyProtection="1">
      <alignment horizontal="center" vertical="center"/>
      <protection locked="0"/>
    </xf>
    <xf numFmtId="38" fontId="3" fillId="3" borderId="3" xfId="17" applyFill="1" applyBorder="1" applyAlignment="1" applyProtection="1">
      <alignment horizontal="center" vertical="center"/>
      <protection locked="0"/>
    </xf>
    <xf numFmtId="0" fontId="3" fillId="0" borderId="1" xfId="21" applyBorder="1" applyAlignment="1">
      <alignment horizontal="distributed" vertical="center" indent="1"/>
      <protection/>
    </xf>
    <xf numFmtId="0" fontId="3" fillId="0" borderId="1" xfId="21" applyBorder="1" applyAlignment="1">
      <alignment horizontal="distributed" vertical="center" wrapText="1" indent="1"/>
      <protection/>
    </xf>
    <xf numFmtId="176" fontId="3" fillId="0" borderId="4" xfId="21" applyNumberFormat="1" applyBorder="1" applyAlignment="1">
      <alignment horizontal="center" vertical="center"/>
      <protection/>
    </xf>
    <xf numFmtId="176" fontId="3" fillId="0" borderId="6" xfId="21" applyNumberFormat="1" applyBorder="1" applyAlignment="1">
      <alignment horizontal="center" vertical="center"/>
      <protection/>
    </xf>
    <xf numFmtId="176" fontId="3" fillId="0" borderId="7" xfId="21" applyNumberForma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年度紹介率集計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57;&#20171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紹介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H17年12月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H17年12月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H18年1月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H18年1月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H18年2月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H18年2月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H18年3月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H18年3月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L23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87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MID(CELL("filename",$A$1),FIND("]",CELL("filename",$A$1))+1,31)</f>
        <v>H17年度計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H17年度計</v>
      </c>
      <c r="G7" s="6" t="s">
        <v>7</v>
      </c>
      <c r="H7" s="7">
        <f>C18</f>
        <v>6191</v>
      </c>
      <c r="I7" s="6" t="s">
        <v>8</v>
      </c>
      <c r="J7" s="7">
        <f>C20</f>
        <v>2100</v>
      </c>
      <c r="K7" s="6" t="s">
        <v>9</v>
      </c>
      <c r="L7" s="7">
        <f>C21</f>
        <v>200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>
        <f>SUM(Start:End!C9)</f>
        <v>5678</v>
      </c>
      <c r="D9" s="14">
        <f>SUM(Start:End!D9)</f>
        <v>123</v>
      </c>
    </row>
    <row r="10" spans="1:10" ht="13.5">
      <c r="A10" s="12">
        <v>110100</v>
      </c>
      <c r="B10" s="13" t="s">
        <v>20</v>
      </c>
      <c r="C10" s="14">
        <f>SUM(Start:End!C10)</f>
        <v>500</v>
      </c>
      <c r="D10" s="14">
        <f>SUM(Start:End!D10)</f>
        <v>100</v>
      </c>
      <c r="J10" s="34">
        <f>C23</f>
        <v>0.37150702632854143</v>
      </c>
    </row>
    <row r="11" spans="1:10" ht="13.5">
      <c r="A11" s="12">
        <v>110302</v>
      </c>
      <c r="B11" s="13" t="s">
        <v>21</v>
      </c>
      <c r="C11" s="14">
        <f>SUM(Start:End!C11)</f>
        <v>200</v>
      </c>
      <c r="D11" s="14">
        <f>SUM(Start:End!D11)</f>
        <v>10</v>
      </c>
      <c r="I11" s="8" t="s">
        <v>10</v>
      </c>
      <c r="J11" s="35"/>
    </row>
    <row r="12" spans="1:10" ht="13.5">
      <c r="A12" s="12">
        <v>111216</v>
      </c>
      <c r="B12" s="13" t="s">
        <v>22</v>
      </c>
      <c r="C12" s="14">
        <f>SUM(Start:End!C12)</f>
        <v>2000</v>
      </c>
      <c r="D12" s="14">
        <f>SUM(Start:End!D12)</f>
        <v>100</v>
      </c>
      <c r="J12" s="36"/>
    </row>
    <row r="13" spans="1:4" ht="13.5">
      <c r="A13" s="12"/>
      <c r="B13" s="16" t="s">
        <v>23</v>
      </c>
      <c r="C13" s="30">
        <f>SUM(Start:End!C13)</f>
        <v>200</v>
      </c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6401</v>
      </c>
      <c r="F16" s="9" t="s">
        <v>13</v>
      </c>
    </row>
    <row r="17" spans="2:3" ht="13.5">
      <c r="B17" s="19" t="s">
        <v>25</v>
      </c>
      <c r="C17" s="20">
        <f>SUM(C11:D11)</f>
        <v>210</v>
      </c>
    </row>
    <row r="18" spans="2:3" ht="13.5">
      <c r="B18" s="17" t="s">
        <v>26</v>
      </c>
      <c r="C18" s="18">
        <f>C16-C17</f>
        <v>6191</v>
      </c>
    </row>
    <row r="19" ht="13.5">
      <c r="B19" s="17"/>
    </row>
    <row r="20" spans="2:3" ht="13.5">
      <c r="B20" s="17" t="s">
        <v>27</v>
      </c>
      <c r="C20" s="18">
        <f>C12+D12</f>
        <v>2100</v>
      </c>
    </row>
    <row r="21" spans="2:3" ht="13.5">
      <c r="B21" s="17" t="s">
        <v>28</v>
      </c>
      <c r="C21" s="18">
        <f>C13</f>
        <v>200</v>
      </c>
    </row>
    <row r="23" spans="2:3" ht="13.5">
      <c r="B23" t="s">
        <v>29</v>
      </c>
      <c r="C23" s="22">
        <f>IF(ISERROR((C20+C21)/C18),"",(C20+C21)/C18)</f>
        <v>0.37150702632854143</v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D9:D12 C9:C13"/>
  </dataValidations>
  <printOptions/>
  <pageMargins left="0.63" right="0.52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10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22.375" style="0" customWidth="1"/>
    <col min="3" max="15" width="7.50390625" style="0" customWidth="1"/>
  </cols>
  <sheetData>
    <row r="1" ht="13.5">
      <c r="B1" t="s">
        <v>30</v>
      </c>
    </row>
    <row r="3" spans="2:15" ht="13.5">
      <c r="B3" s="23"/>
      <c r="C3" s="24" t="s">
        <v>42</v>
      </c>
      <c r="D3" s="24" t="s">
        <v>31</v>
      </c>
      <c r="E3" s="24" t="s">
        <v>32</v>
      </c>
      <c r="F3" s="24" t="s">
        <v>33</v>
      </c>
      <c r="G3" s="24" t="s">
        <v>34</v>
      </c>
      <c r="H3" s="24" t="s">
        <v>35</v>
      </c>
      <c r="I3" s="24" t="s">
        <v>36</v>
      </c>
      <c r="J3" s="24" t="s">
        <v>37</v>
      </c>
      <c r="K3" s="24" t="s">
        <v>38</v>
      </c>
      <c r="L3" s="24" t="s">
        <v>43</v>
      </c>
      <c r="M3" s="24" t="s">
        <v>39</v>
      </c>
      <c r="N3" s="24" t="s">
        <v>40</v>
      </c>
      <c r="O3" s="29" t="s">
        <v>44</v>
      </c>
    </row>
    <row r="4" spans="2:15" ht="13.5">
      <c r="B4" s="25" t="s">
        <v>26</v>
      </c>
      <c r="C4" s="12">
        <f ca="1">INDIRECT(C$3&amp;"!C18")</f>
        <v>6191</v>
      </c>
      <c r="D4" s="12">
        <f ca="1" t="shared" si="0" ref="D4:N4">INDIRECT(D$3&amp;"!C18")</f>
        <v>0</v>
      </c>
      <c r="E4" s="12">
        <f ca="1" t="shared" si="0"/>
        <v>0</v>
      </c>
      <c r="F4" s="12">
        <f ca="1" t="shared" si="0"/>
        <v>0</v>
      </c>
      <c r="G4" s="12">
        <f ca="1" t="shared" si="0"/>
        <v>0</v>
      </c>
      <c r="H4" s="12">
        <f ca="1" t="shared" si="0"/>
        <v>0</v>
      </c>
      <c r="I4" s="12">
        <f ca="1" t="shared" si="0"/>
        <v>0</v>
      </c>
      <c r="J4" s="12">
        <f ca="1" t="shared" si="0"/>
        <v>0</v>
      </c>
      <c r="K4" s="12">
        <f ca="1" t="shared" si="0"/>
        <v>0</v>
      </c>
      <c r="L4" s="12">
        <f ca="1" t="shared" si="0"/>
        <v>0</v>
      </c>
      <c r="M4" s="12">
        <f ca="1" t="shared" si="0"/>
        <v>0</v>
      </c>
      <c r="N4" s="12">
        <f ca="1" t="shared" si="0"/>
        <v>0</v>
      </c>
      <c r="O4" s="26">
        <f>SUM(C4:N4)</f>
        <v>6191</v>
      </c>
    </row>
    <row r="5" spans="2:15" ht="13.5">
      <c r="B5" s="25" t="s">
        <v>27</v>
      </c>
      <c r="C5" s="12">
        <f ca="1">INDIRECT(C$3&amp;"!C"&amp;ROW()+15)</f>
        <v>2100</v>
      </c>
      <c r="D5" s="12">
        <f ca="1" t="shared" si="1" ref="D5:N6">INDIRECT(D$3&amp;"!C"&amp;ROW()+15)</f>
        <v>0</v>
      </c>
      <c r="E5" s="12">
        <f ca="1" t="shared" si="1"/>
        <v>0</v>
      </c>
      <c r="F5" s="12">
        <f ca="1" t="shared" si="1"/>
        <v>0</v>
      </c>
      <c r="G5" s="12">
        <f ca="1" t="shared" si="1"/>
        <v>0</v>
      </c>
      <c r="H5" s="12">
        <f ca="1" t="shared" si="1"/>
        <v>0</v>
      </c>
      <c r="I5" s="12">
        <f ca="1" t="shared" si="1"/>
        <v>0</v>
      </c>
      <c r="J5" s="12">
        <f ca="1" t="shared" si="1"/>
        <v>0</v>
      </c>
      <c r="K5" s="12">
        <f ca="1" t="shared" si="1"/>
        <v>0</v>
      </c>
      <c r="L5" s="12">
        <f ca="1" t="shared" si="1"/>
        <v>0</v>
      </c>
      <c r="M5" s="12">
        <f ca="1" t="shared" si="1"/>
        <v>0</v>
      </c>
      <c r="N5" s="12">
        <f ca="1" t="shared" si="1"/>
        <v>0</v>
      </c>
      <c r="O5" s="26">
        <f>SUM(C5:N5)</f>
        <v>2100</v>
      </c>
    </row>
    <row r="6" spans="2:15" ht="13.5">
      <c r="B6" s="25" t="s">
        <v>28</v>
      </c>
      <c r="C6" s="12">
        <f ca="1">INDIRECT(C$3&amp;"!C"&amp;ROW()+15)</f>
        <v>200</v>
      </c>
      <c r="D6" s="12">
        <f ca="1" t="shared" si="1"/>
        <v>0</v>
      </c>
      <c r="E6" s="12">
        <f ca="1" t="shared" si="1"/>
        <v>0</v>
      </c>
      <c r="F6" s="12">
        <f ca="1" t="shared" si="1"/>
        <v>0</v>
      </c>
      <c r="G6" s="12">
        <f ca="1" t="shared" si="1"/>
        <v>0</v>
      </c>
      <c r="H6" s="12">
        <f ca="1" t="shared" si="1"/>
        <v>0</v>
      </c>
      <c r="I6" s="12">
        <f ca="1" t="shared" si="1"/>
        <v>0</v>
      </c>
      <c r="J6" s="12">
        <f ca="1" t="shared" si="1"/>
        <v>0</v>
      </c>
      <c r="K6" s="12">
        <f ca="1" t="shared" si="1"/>
        <v>0</v>
      </c>
      <c r="L6" s="12">
        <f ca="1" t="shared" si="1"/>
        <v>0</v>
      </c>
      <c r="M6" s="12">
        <f ca="1" t="shared" si="1"/>
        <v>0</v>
      </c>
      <c r="N6" s="12">
        <f ca="1" t="shared" si="1"/>
        <v>0</v>
      </c>
      <c r="O6" s="26">
        <f>SUM(C6:N6)</f>
        <v>200</v>
      </c>
    </row>
    <row r="7" spans="2:15" ht="13.5">
      <c r="B7" s="26" t="s">
        <v>29</v>
      </c>
      <c r="C7" s="27">
        <f ca="1">INDIRECT(C$3&amp;"!C23")</f>
        <v>0.37150702632854143</v>
      </c>
      <c r="D7" s="27">
        <f ca="1" t="shared" si="2" ref="D7:N7">INDIRECT(D$3&amp;"!C23")</f>
      </c>
      <c r="E7" s="27">
        <f ca="1" t="shared" si="2"/>
      </c>
      <c r="F7" s="27">
        <f ca="1" t="shared" si="2"/>
      </c>
      <c r="G7" s="27">
        <f ca="1" t="shared" si="2"/>
      </c>
      <c r="H7" s="27">
        <f ca="1" t="shared" si="2"/>
      </c>
      <c r="I7" s="27">
        <f ca="1" t="shared" si="2"/>
      </c>
      <c r="J7" s="27">
        <f ca="1" t="shared" si="2"/>
      </c>
      <c r="K7" s="27">
        <f ca="1" t="shared" si="2"/>
      </c>
      <c r="L7" s="27">
        <f ca="1" t="shared" si="2"/>
      </c>
      <c r="M7" s="27">
        <f ca="1" t="shared" si="2"/>
      </c>
      <c r="N7" s="27">
        <f ca="1" t="shared" si="2"/>
      </c>
      <c r="O7" s="27">
        <f>IF(ISERROR((O5+O6)/O4),"",(O5+O6)/O4)</f>
        <v>0.37150702632854143</v>
      </c>
    </row>
    <row r="10" ht="13.5">
      <c r="D10" s="28" t="s">
        <v>41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H17年4月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H17年4月</v>
      </c>
      <c r="G7" s="6" t="s">
        <v>7</v>
      </c>
      <c r="H7" s="7">
        <f>C18</f>
        <v>6191</v>
      </c>
      <c r="I7" s="6" t="s">
        <v>8</v>
      </c>
      <c r="J7" s="7">
        <f>C20</f>
        <v>2100</v>
      </c>
      <c r="K7" s="6" t="s">
        <v>9</v>
      </c>
      <c r="L7" s="7">
        <f>C21</f>
        <v>200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>
        <v>5678</v>
      </c>
      <c r="D9" s="14">
        <v>123</v>
      </c>
    </row>
    <row r="10" spans="1:10" ht="13.5">
      <c r="A10" s="12">
        <v>110100</v>
      </c>
      <c r="B10" s="13" t="s">
        <v>20</v>
      </c>
      <c r="C10" s="14">
        <v>500</v>
      </c>
      <c r="D10" s="14">
        <v>100</v>
      </c>
      <c r="J10" s="34">
        <f>C23</f>
        <v>0.37150702632854143</v>
      </c>
    </row>
    <row r="11" spans="1:10" ht="13.5">
      <c r="A11" s="12">
        <v>110302</v>
      </c>
      <c r="B11" s="13" t="s">
        <v>21</v>
      </c>
      <c r="C11" s="14">
        <v>200</v>
      </c>
      <c r="D11" s="14">
        <v>10</v>
      </c>
      <c r="I11" s="8" t="s">
        <v>10</v>
      </c>
      <c r="J11" s="35"/>
    </row>
    <row r="12" spans="1:10" ht="13.5">
      <c r="A12" s="12">
        <v>111216</v>
      </c>
      <c r="B12" s="13" t="s">
        <v>22</v>
      </c>
      <c r="C12" s="15">
        <v>2000</v>
      </c>
      <c r="D12" s="15">
        <v>100</v>
      </c>
      <c r="J12" s="36"/>
    </row>
    <row r="13" spans="1:4" ht="13.5">
      <c r="A13" s="12"/>
      <c r="B13" s="16" t="s">
        <v>23</v>
      </c>
      <c r="C13" s="30">
        <v>200</v>
      </c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6401</v>
      </c>
      <c r="F16" s="9" t="s">
        <v>13</v>
      </c>
    </row>
    <row r="17" spans="2:3" ht="13.5">
      <c r="B17" s="19" t="s">
        <v>25</v>
      </c>
      <c r="C17" s="20">
        <f>SUM(C11:D11)</f>
        <v>210</v>
      </c>
    </row>
    <row r="18" spans="2:3" ht="13.5">
      <c r="B18" s="17" t="s">
        <v>26</v>
      </c>
      <c r="C18" s="18">
        <f>C16-C17</f>
        <v>6191</v>
      </c>
    </row>
    <row r="19" ht="13.5">
      <c r="B19" s="17"/>
    </row>
    <row r="20" spans="2:3" ht="13.5">
      <c r="B20" s="17" t="s">
        <v>27</v>
      </c>
      <c r="C20" s="18">
        <f>C12+D12</f>
        <v>2100</v>
      </c>
    </row>
    <row r="21" spans="2:3" ht="13.5">
      <c r="B21" s="17" t="s">
        <v>28</v>
      </c>
      <c r="C21" s="18">
        <f>C13</f>
        <v>200</v>
      </c>
    </row>
    <row r="23" spans="2:3" ht="13.5">
      <c r="B23" t="s">
        <v>29</v>
      </c>
      <c r="C23" s="21">
        <f>IF(ISERROR((C20+C21)/C18),"",(C20+C21)/C18)</f>
        <v>0.37150702632854143</v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H17年5月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H17年5月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H17年6月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H17年6月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H17年7月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H17年7月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H17年8月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H17年8月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H17年9月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H17年9月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H17年10月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H17年10月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2.625" style="0" customWidth="1"/>
    <col min="3" max="4" width="13.50390625" style="0" customWidth="1"/>
    <col min="5" max="5" width="6.75390625" style="2" customWidth="1"/>
    <col min="6" max="6" width="13.625" style="2" customWidth="1"/>
    <col min="7" max="7" width="3.625" style="2" customWidth="1"/>
    <col min="8" max="8" width="18.625" style="2" customWidth="1"/>
    <col min="9" max="9" width="3.625" style="2" customWidth="1"/>
    <col min="10" max="10" width="18.625" style="2" customWidth="1"/>
    <col min="11" max="11" width="3.625" style="2" customWidth="1"/>
    <col min="12" max="12" width="20.625" style="2" customWidth="1"/>
    <col min="13" max="16384" width="9.00390625" style="2" customWidth="1"/>
  </cols>
  <sheetData>
    <row r="1" spans="1:6" ht="13.5">
      <c r="A1" s="10" t="s">
        <v>14</v>
      </c>
      <c r="E1" s="1" t="s">
        <v>0</v>
      </c>
      <c r="F1" s="2" t="s">
        <v>1</v>
      </c>
    </row>
    <row r="3" ht="14.25">
      <c r="F3" s="3" t="s">
        <v>2</v>
      </c>
    </row>
    <row r="6" spans="1:12" ht="28.5" customHeight="1">
      <c r="A6" t="str">
        <f ca="1">TEXT(MID(CELL("filename",$A$1),FIND("]",CELL("filename",$A$1))+1,31)&amp;".1","ge年m月")</f>
        <v>H17年11月</v>
      </c>
      <c r="F6" s="4" t="s">
        <v>3</v>
      </c>
      <c r="G6" s="32" t="s">
        <v>4</v>
      </c>
      <c r="H6" s="32"/>
      <c r="I6" s="33" t="s">
        <v>5</v>
      </c>
      <c r="J6" s="32"/>
      <c r="K6" s="33" t="s">
        <v>6</v>
      </c>
      <c r="L6" s="32"/>
    </row>
    <row r="7" spans="6:12" ht="27" customHeight="1">
      <c r="F7" s="5" t="str">
        <f>A6</f>
        <v>H17年11月</v>
      </c>
      <c r="G7" s="6" t="s">
        <v>7</v>
      </c>
      <c r="H7" s="7">
        <f>C18</f>
        <v>0</v>
      </c>
      <c r="I7" s="6" t="s">
        <v>8</v>
      </c>
      <c r="J7" s="7">
        <f>C20</f>
        <v>0</v>
      </c>
      <c r="K7" s="6" t="s">
        <v>9</v>
      </c>
      <c r="L7" s="7">
        <f>C21</f>
        <v>0</v>
      </c>
    </row>
    <row r="8" spans="1:4" ht="13.5">
      <c r="A8" s="11" t="s">
        <v>15</v>
      </c>
      <c r="B8" s="11" t="s">
        <v>16</v>
      </c>
      <c r="C8" s="11" t="s">
        <v>17</v>
      </c>
      <c r="D8" s="11" t="s">
        <v>18</v>
      </c>
    </row>
    <row r="9" spans="1:4" ht="13.5">
      <c r="A9" s="12">
        <v>110000</v>
      </c>
      <c r="B9" s="13" t="s">
        <v>19</v>
      </c>
      <c r="C9" s="14"/>
      <c r="D9" s="14"/>
    </row>
    <row r="10" spans="1:10" ht="13.5">
      <c r="A10" s="12">
        <v>110100</v>
      </c>
      <c r="B10" s="13" t="s">
        <v>20</v>
      </c>
      <c r="C10" s="14"/>
      <c r="D10" s="14"/>
      <c r="J10" s="34">
        <f>C23</f>
      </c>
    </row>
    <row r="11" spans="1:10" ht="13.5">
      <c r="A11" s="12">
        <v>110302</v>
      </c>
      <c r="B11" s="13" t="s">
        <v>21</v>
      </c>
      <c r="C11" s="14"/>
      <c r="D11" s="14"/>
      <c r="I11" s="8" t="s">
        <v>10</v>
      </c>
      <c r="J11" s="35"/>
    </row>
    <row r="12" spans="1:10" ht="13.5">
      <c r="A12" s="12">
        <v>111216</v>
      </c>
      <c r="B12" s="13" t="s">
        <v>22</v>
      </c>
      <c r="C12" s="15"/>
      <c r="D12" s="15"/>
      <c r="J12" s="36"/>
    </row>
    <row r="13" spans="1:4" ht="13.5">
      <c r="A13" s="12"/>
      <c r="B13" s="16" t="s">
        <v>23</v>
      </c>
      <c r="C13" s="30"/>
      <c r="D13" s="31"/>
    </row>
    <row r="14" ht="13.5">
      <c r="F14" s="2" t="s">
        <v>11</v>
      </c>
    </row>
    <row r="15" ht="13.5">
      <c r="F15" s="9" t="s">
        <v>12</v>
      </c>
    </row>
    <row r="16" spans="2:6" ht="13.5">
      <c r="B16" s="17" t="s">
        <v>24</v>
      </c>
      <c r="C16" s="18">
        <f>SUM(C9:D10)</f>
        <v>0</v>
      </c>
      <c r="F16" s="9" t="s">
        <v>13</v>
      </c>
    </row>
    <row r="17" spans="2:3" ht="13.5">
      <c r="B17" s="19" t="s">
        <v>25</v>
      </c>
      <c r="C17" s="20">
        <f>SUM(C11:D11)</f>
        <v>0</v>
      </c>
    </row>
    <row r="18" spans="2:3" ht="13.5">
      <c r="B18" s="17" t="s">
        <v>26</v>
      </c>
      <c r="C18" s="18">
        <f>C16-C17</f>
        <v>0</v>
      </c>
    </row>
    <row r="19" ht="13.5">
      <c r="B19" s="17"/>
    </row>
    <row r="20" spans="2:3" ht="13.5">
      <c r="B20" s="17" t="s">
        <v>27</v>
      </c>
      <c r="C20" s="18">
        <f>C12+D12</f>
        <v>0</v>
      </c>
    </row>
    <row r="21" spans="2:3" ht="13.5">
      <c r="B21" s="17" t="s">
        <v>28</v>
      </c>
      <c r="C21" s="18">
        <f>C13</f>
        <v>0</v>
      </c>
    </row>
    <row r="23" spans="2:3" ht="13.5">
      <c r="B23" t="s">
        <v>29</v>
      </c>
      <c r="C23" s="22">
        <f>IF(ISERROR((C20+C21)/C18),"",(C20+C21)/C18)</f>
      </c>
    </row>
  </sheetData>
  <mergeCells count="5">
    <mergeCell ref="C13:D13"/>
    <mergeCell ref="G6:H6"/>
    <mergeCell ref="I6:J6"/>
    <mergeCell ref="K6:L6"/>
    <mergeCell ref="J10:J12"/>
  </mergeCells>
  <dataValidations count="1">
    <dataValidation allowBlank="1" showInputMessage="1" showErrorMessage="1" imeMode="off" sqref="C9:D13"/>
  </dataValidations>
  <printOptions/>
  <pageMargins left="0.63" right="0.52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cp:lastPrinted>2005-04-24T08:43:39Z</cp:lastPrinted>
  <dcterms:created xsi:type="dcterms:W3CDTF">2005-04-09T01:00:57Z</dcterms:created>
  <dcterms:modified xsi:type="dcterms:W3CDTF">2008-02-29T14:35:44Z</dcterms:modified>
  <cp:category/>
  <cp:version/>
  <cp:contentType/>
  <cp:contentStatus/>
</cp:coreProperties>
</file>