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65" activeTab="0"/>
  </bookViews>
  <sheets>
    <sheet name="メモ" sheetId="1" r:id="rId1"/>
    <sheet name="集計" sheetId="2" r:id="rId2"/>
    <sheet name="集計2" sheetId="3" r:id="rId3"/>
    <sheet name="データ" sheetId="4" r:id="rId4"/>
    <sheet name="出来上がり" sheetId="5" r:id="rId5"/>
    <sheet name="参照表" sheetId="6" r:id="rId6"/>
  </sheets>
  <definedNames/>
  <calcPr fullCalcOnLoad="1"/>
</workbook>
</file>

<file path=xl/sharedStrings.xml><?xml version="1.0" encoding="utf-8"?>
<sst xmlns="http://schemas.openxmlformats.org/spreadsheetml/2006/main" count="566" uniqueCount="198">
  <si>
    <t>いろいろな場面で「集計」をすることはよくあると思います。</t>
  </si>
  <si>
    <t>数式を使って集計することも勿論できますが、Excelには集計の機能が用意されています。</t>
  </si>
  <si>
    <t>ピボットテーブルもそのひとつですが、その前に今回は「集計」を使って集計をしてみようと思います。</t>
  </si>
  <si>
    <t>では早速「集計」シートを選択してください。</t>
  </si>
  <si>
    <t>日付</t>
  </si>
  <si>
    <t>担当者</t>
  </si>
  <si>
    <t>得意先</t>
  </si>
  <si>
    <t>商品名</t>
  </si>
  <si>
    <t>数量</t>
  </si>
  <si>
    <t>大三電工</t>
  </si>
  <si>
    <t>AK-120</t>
  </si>
  <si>
    <t>県南地区</t>
  </si>
  <si>
    <t>単価</t>
  </si>
  <si>
    <t>相模商事</t>
  </si>
  <si>
    <t>大阪電気</t>
  </si>
  <si>
    <t>AK-80</t>
  </si>
  <si>
    <t>下山電気</t>
  </si>
  <si>
    <t>京都電子</t>
  </si>
  <si>
    <t>博多電気</t>
  </si>
  <si>
    <t>AK-100</t>
  </si>
  <si>
    <t>県北地区</t>
  </si>
  <si>
    <t>山口工業</t>
  </si>
  <si>
    <t>BT-500</t>
  </si>
  <si>
    <t>田舎産業</t>
  </si>
  <si>
    <t>日能電工</t>
  </si>
  <si>
    <t>安田商事</t>
  </si>
  <si>
    <t>県東地区</t>
  </si>
  <si>
    <t>福岡産業</t>
  </si>
  <si>
    <t>BT-400</t>
  </si>
  <si>
    <t>札幌商事</t>
  </si>
  <si>
    <t>県西地区</t>
  </si>
  <si>
    <t>長野ビジネス</t>
  </si>
  <si>
    <t>都会電気</t>
  </si>
  <si>
    <t>山田商店</t>
  </si>
  <si>
    <t>佐渡電算</t>
  </si>
  <si>
    <t>日進産業</t>
  </si>
  <si>
    <t>久田技研</t>
  </si>
  <si>
    <t>町野商事</t>
  </si>
  <si>
    <t>地区</t>
  </si>
  <si>
    <t>金額</t>
  </si>
  <si>
    <t>安田商事</t>
  </si>
  <si>
    <t>下山電気</t>
  </si>
  <si>
    <t>AK-80</t>
  </si>
  <si>
    <t>日進産業</t>
  </si>
  <si>
    <t>AK-100</t>
  </si>
  <si>
    <t>大三電工</t>
  </si>
  <si>
    <t>AK-120</t>
  </si>
  <si>
    <t>久田技研</t>
  </si>
  <si>
    <t>BT-400</t>
  </si>
  <si>
    <t>京都電子</t>
  </si>
  <si>
    <t>BT-500</t>
  </si>
  <si>
    <t>大阪電気</t>
  </si>
  <si>
    <t>山田商店</t>
  </si>
  <si>
    <t>福岡産業</t>
  </si>
  <si>
    <t>日能電工</t>
  </si>
  <si>
    <t>相模商事</t>
  </si>
  <si>
    <t>博多電気</t>
  </si>
  <si>
    <t>山口工業</t>
  </si>
  <si>
    <t>佐渡電算</t>
  </si>
  <si>
    <t>長野ビジネス</t>
  </si>
  <si>
    <t>札幌商事</t>
  </si>
  <si>
    <t>田舎産業</t>
  </si>
  <si>
    <t>都会電気</t>
  </si>
  <si>
    <t>町野商事</t>
  </si>
  <si>
    <t>1.</t>
  </si>
  <si>
    <t>「集計」の設定</t>
  </si>
  <si>
    <t>①</t>
  </si>
  <si>
    <t>表中のセルを選択した状態で「データ」-「集計」をクリック。</t>
  </si>
  <si>
    <t>②</t>
  </si>
  <si>
    <t>すると、表全体が選択状態になり、下図のように「集計の設定」ダイアログボックスが出ます。</t>
  </si>
  <si>
    <t>③</t>
  </si>
  <si>
    <t>よく使われるのは「合計」だと思いますが、「データの個数」も名簿で人数を出す時など結構使う機会があると思います。</t>
  </si>
  <si>
    <r>
      <t>「</t>
    </r>
    <r>
      <rPr>
        <b/>
        <sz val="11"/>
        <color indexed="12"/>
        <rFont val="ＭＳ Ｐゴシック"/>
        <family val="3"/>
      </rPr>
      <t>グループの基準</t>
    </r>
    <r>
      <rPr>
        <sz val="11"/>
        <rFont val="ＭＳ Ｐゴシック"/>
        <family val="3"/>
      </rPr>
      <t>」には、</t>
    </r>
    <r>
      <rPr>
        <b/>
        <sz val="11"/>
        <color indexed="12"/>
        <rFont val="ＭＳ Ｐゴシック"/>
        <family val="3"/>
      </rPr>
      <t>何のまとまりで集計したいか</t>
    </r>
    <r>
      <rPr>
        <sz val="11"/>
        <rFont val="ＭＳ Ｐゴシック"/>
        <family val="3"/>
      </rPr>
      <t>、にあたるフィールド名を選択します。</t>
    </r>
  </si>
  <si>
    <t>つまり、「集計」のダイアログボックスを出す前に並べ替えておかなければならないということです。</t>
  </si>
  <si>
    <t>④</t>
  </si>
  <si>
    <t>⑤</t>
  </si>
  <si>
    <t>2.</t>
  </si>
  <si>
    <t>総計</t>
  </si>
  <si>
    <t>⑥</t>
  </si>
  <si>
    <t>とりあえずダイアログボックスを表示させた時の設定のまま、つまり、</t>
  </si>
  <si>
    <t>「グループの基準」を「日付」にし、「集計の方法」を「合計」にし、「集計するフィールド」を「金額」で</t>
  </si>
  <si>
    <t>「OK」をクリックしてみます。</t>
  </si>
  <si>
    <t>⑦</t>
  </si>
  <si>
    <t>すると、下図のように行番号の左にアウトラインが表示されて、表中には集計行が表示されました。</t>
  </si>
  <si>
    <t>⑧</t>
  </si>
  <si>
    <t>アウトラインの「２」をクリックすると、下図のように合計行のみが表示されます。</t>
  </si>
  <si>
    <t>⑨</t>
  </si>
  <si>
    <t>アウトラインの「１」をクリックすると、「総計」行のみが表示されます。</t>
  </si>
  <si>
    <t>担当者ごとの集計</t>
  </si>
  <si>
    <t>集計の仕方についておわかりいただけたと思いますので、今度は担当者ごとの集計をしてみましょう。</t>
  </si>
  <si>
    <t>⑩</t>
  </si>
  <si>
    <t>集計されている状態でもう一度「集計」のダイアログボックスを出し、「すべて削除」とすると</t>
  </si>
  <si>
    <t>集計されていない元の状態の表に戻ります。</t>
  </si>
  <si>
    <t>「担当者」の列のどこかを選択し、並べ替えボタンをクリックするか、</t>
  </si>
  <si>
    <t>「データ」-「並べ替え」で「担当者」をキーにして並べ替えをしてください。</t>
  </si>
  <si>
    <t>「集計の設定」ダイアログボックスを表示させ、「グループの基準」を「担当者」に、</t>
  </si>
  <si>
    <t>「集計の方法」を「合計」に、「集計するフィールド」の「数量」と「金額」にチェックを入れる。</t>
  </si>
  <si>
    <t>表を担当者をキーにして並べ替える。</t>
  </si>
  <si>
    <t>「現在の集計表と置き換える」</t>
  </si>
  <si>
    <t>一度集計をしたあとで、更に集計をする場合はここのチェックをはずします。</t>
  </si>
  <si>
    <t>今回はチェックを入れます。</t>
  </si>
  <si>
    <t>「グループごとに改ページを挿入する」</t>
  </si>
  <si>
    <t>ここにチェックを入れると、グループの基準ごとに改ページされて印刷出来ます。</t>
  </si>
  <si>
    <t>今回はチェックをはずしておきます。</t>
  </si>
  <si>
    <t>「集計行をデータの下に挿入する」</t>
  </si>
  <si>
    <t>ここのチェックをはずすとデータの上に集計行がきます。</t>
  </si>
  <si>
    <t>「OK」とすると下図のように、担当者ごとにデータの下に合計行が挿入され「数量」と「金額」の合計が表示されます。</t>
  </si>
  <si>
    <t>3.</t>
  </si>
  <si>
    <t>合計行に色をつける</t>
  </si>
  <si>
    <t>全体を表示させたとき、合計行に色がついていると見やすいと思います。</t>
  </si>
  <si>
    <t>条件付き書式でB列に「合計」という文字が含まれている場合にその行に色をつける、などという設定でもいいですが、</t>
  </si>
  <si>
    <t>ここでは簡単に手作業で色をつけてみましょう。</t>
  </si>
  <si>
    <r>
      <t>そして、データは</t>
    </r>
    <r>
      <rPr>
        <b/>
        <sz val="11"/>
        <color indexed="12"/>
        <rFont val="ＭＳ Ｐゴシック"/>
        <family val="3"/>
      </rPr>
      <t>このフィールドで並べ替えをして、グループごとにまとまっている</t>
    </r>
    <r>
      <rPr>
        <sz val="11"/>
        <rFont val="ＭＳ Ｐゴシック"/>
        <family val="3"/>
      </rPr>
      <t>必要があります。</t>
    </r>
  </si>
  <si>
    <t>（今は日付順に並べ替えてある状態です。）</t>
  </si>
  <si>
    <r>
      <t>この集計の設定の「</t>
    </r>
    <r>
      <rPr>
        <b/>
        <sz val="11"/>
        <rFont val="ＭＳ Ｐゴシック"/>
        <family val="3"/>
      </rPr>
      <t>グループの基準</t>
    </r>
    <r>
      <rPr>
        <sz val="11"/>
        <rFont val="ＭＳ Ｐゴシック"/>
        <family val="3"/>
      </rPr>
      <t>」には「列見出し」にあるフィールド名がすべて入ります。</t>
    </r>
  </si>
  <si>
    <r>
      <t>次に「</t>
    </r>
    <r>
      <rPr>
        <b/>
        <sz val="11"/>
        <rFont val="ＭＳ Ｐゴシック"/>
        <family val="3"/>
      </rPr>
      <t>集計の方法</t>
    </r>
    <r>
      <rPr>
        <sz val="11"/>
        <rFont val="ＭＳ Ｐゴシック"/>
        <family val="3"/>
      </rPr>
      <t>」ですが、下図のように11種類の方法から選択出来ます。</t>
    </r>
  </si>
  <si>
    <r>
      <t>「</t>
    </r>
    <r>
      <rPr>
        <b/>
        <sz val="11"/>
        <rFont val="ＭＳ Ｐゴシック"/>
        <family val="3"/>
      </rPr>
      <t>集計するフィールド</t>
    </r>
    <r>
      <rPr>
        <sz val="11"/>
        <rFont val="ＭＳ Ｐゴシック"/>
        <family val="3"/>
      </rPr>
      <t>」は「列見出し」にあるフィールド名が全部入ります。</t>
    </r>
  </si>
  <si>
    <r>
      <t>これは</t>
    </r>
    <r>
      <rPr>
        <b/>
        <sz val="11"/>
        <color indexed="12"/>
        <rFont val="ＭＳ Ｐゴシック"/>
        <family val="3"/>
      </rPr>
      <t>複数</t>
    </r>
    <r>
      <rPr>
        <sz val="11"/>
        <rFont val="ＭＳ Ｐゴシック"/>
        <family val="3"/>
      </rPr>
      <t>選択できます。</t>
    </r>
  </si>
  <si>
    <r>
      <t>これは</t>
    </r>
    <r>
      <rPr>
        <b/>
        <sz val="11"/>
        <color indexed="12"/>
        <rFont val="ＭＳ Ｐゴシック"/>
        <family val="3"/>
      </rPr>
      <t>ひとつ</t>
    </r>
    <r>
      <rPr>
        <sz val="11"/>
        <rFont val="ＭＳ Ｐゴシック"/>
        <family val="3"/>
      </rPr>
      <t>しか選択できません。</t>
    </r>
  </si>
  <si>
    <t>（並べ替えについては豆知識20をご覧ください。）</t>
  </si>
  <si>
    <t>後藤田</t>
  </si>
  <si>
    <t>梅田</t>
  </si>
  <si>
    <t>山田中</t>
  </si>
  <si>
    <t>江島</t>
  </si>
  <si>
    <t>小田</t>
  </si>
  <si>
    <t>田島</t>
  </si>
  <si>
    <t>葛西</t>
  </si>
  <si>
    <t>緒方</t>
  </si>
  <si>
    <t>石河</t>
  </si>
  <si>
    <t>安斎</t>
  </si>
  <si>
    <t>阿武</t>
  </si>
  <si>
    <t>上田</t>
  </si>
  <si>
    <t>アウトラインの「3」をクリックすると全体が表示されます。</t>
  </si>
  <si>
    <t>⑪</t>
  </si>
  <si>
    <t>アウトラインレベル「２」をクリックし、合計行のみを表示させ、その状態でA8からG73の範囲を選択。</t>
  </si>
  <si>
    <t>②</t>
  </si>
  <si>
    <t>　上記の状態で「編集」-「ジャンプ」とし、「ジャンプ」のダイアログボックスの「セル選択」をクリック。</t>
  </si>
  <si>
    <t>　「選択オプション」の「可視セル」にチェックを入れ「OK」。</t>
  </si>
  <si>
    <t>すると下図のように見えている部分だけが選択されます。</t>
  </si>
  <si>
    <r>
      <t>「</t>
    </r>
    <r>
      <rPr>
        <b/>
        <sz val="11"/>
        <color indexed="12"/>
        <rFont val="ＭＳ Ｐゴシック"/>
        <family val="3"/>
      </rPr>
      <t>可視セル</t>
    </r>
    <r>
      <rPr>
        <sz val="11"/>
        <rFont val="ＭＳ Ｐゴシック"/>
        <family val="3"/>
      </rPr>
      <t>」を選択。</t>
    </r>
  </si>
  <si>
    <t>③</t>
  </si>
  <si>
    <t>色をつける。</t>
  </si>
  <si>
    <t>④</t>
  </si>
  <si>
    <t>アウトラインレベル3にして全体を表示してみる</t>
  </si>
  <si>
    <t>下図のように合計行のみに色が付き、見やすくなりました。</t>
  </si>
  <si>
    <t>では次に複数の基準での集計をやってみましょう。</t>
  </si>
  <si>
    <t>「集計2」シートを選択してください。</t>
  </si>
  <si>
    <t>　　　「可視セル」のみ選択する時、「Alt」キーを押しながら「；」（セミコロン）を押すと一発でOKです。</t>
  </si>
  <si>
    <t>「データ」-「並べ替え」で「最優先されるキー」を「商品名」に、「2番目に優先されるキー」を「担当者」にして「OK。</t>
  </si>
  <si>
    <t>リスト中のセルを選択して「データ」-「集計」として集計の設定ダイアログボックスを出す。</t>
  </si>
  <si>
    <t>「グループの基準」を「商品名」にする。</t>
  </si>
  <si>
    <t>「集計の方法を「合計」にする。</t>
  </si>
  <si>
    <t>「集計のフィールド」の「数量」と「金額」にチェックを入れ、他のチェックははずす。</t>
  </si>
  <si>
    <t>「グループの基準」を「担当者」にする。</t>
  </si>
  <si>
    <t>「集計の方法」を「データの個数」にする。</t>
  </si>
  <si>
    <t>「集計のフィールド」の「得意先」にチェックを入れ、他のチェックははずす。</t>
  </si>
  <si>
    <t>このデータを例にして複数の基準での集計をするのはちょっと無理があるような気はしますが、</t>
  </si>
  <si>
    <t>一応例として、こんな風に出来ます、ということで。(^^ゞ</t>
  </si>
  <si>
    <t>「データ」シートの表を商品名ごとに集計して、その中で担当者ごとの得意先数で集計してみます。</t>
  </si>
  <si>
    <t>①</t>
  </si>
  <si>
    <t>②</t>
  </si>
  <si>
    <t>③</t>
  </si>
  <si>
    <t>で、「OK。</t>
  </si>
  <si>
    <t>AK-100 合計</t>
  </si>
  <si>
    <t>AK-120 合計</t>
  </si>
  <si>
    <t>AK-80 合計</t>
  </si>
  <si>
    <t>BT-400 合計</t>
  </si>
  <si>
    <t>BT-500 合計</t>
  </si>
  <si>
    <t>④</t>
  </si>
  <si>
    <t>この集計表の中のセルを選択した状態で、再び集計の設定ダイアログボックスを出す。</t>
  </si>
  <si>
    <t>総合計</t>
  </si>
  <si>
    <t>「現在の集計表と置き換える」のチェックをはずし、「OK」。</t>
  </si>
  <si>
    <t>⑤</t>
  </si>
  <si>
    <t>下図のようにアウトラインの数字がひとつ増えて、商品名の集計の中で、担当者ごとの得意先数が出ます。</t>
  </si>
  <si>
    <t>⑥</t>
  </si>
  <si>
    <t>「データの個数」では表現がおかしいので、「得意先数」に置き換えます。</t>
  </si>
  <si>
    <t>B列を選択し、「編集」-「置換」で出てくるダイアログボックスで</t>
  </si>
  <si>
    <t>阿武 得意先数</t>
  </si>
  <si>
    <t>葛西 得意先数</t>
  </si>
  <si>
    <t>山田中 得意先数</t>
  </si>
  <si>
    <t>緒方 得意先数</t>
  </si>
  <si>
    <t>小田 得意先数</t>
  </si>
  <si>
    <t>石河 得意先数</t>
  </si>
  <si>
    <t>田島 得意先数</t>
  </si>
  <si>
    <t>梅田 得意先数</t>
  </si>
  <si>
    <t>安斎 得意先数</t>
  </si>
  <si>
    <t>後藤田 得意先数</t>
  </si>
  <si>
    <t>江島 得意先数</t>
  </si>
  <si>
    <t>上田 得意先数</t>
  </si>
  <si>
    <t>「検索する文字列」に「データの個数」を、「置換後の文字列」に「得意先数」を入れ「すべて置換」をクリック。</t>
  </si>
  <si>
    <t>「検索と40件の置換を完了しました。」とメッセージが出るので、「OK」、「閉じる」。</t>
  </si>
  <si>
    <t>⑦</t>
  </si>
  <si>
    <t>このままでは見難いので、合計行に色をつけます。</t>
  </si>
  <si>
    <t>こんな感じです。</t>
  </si>
  <si>
    <t>あまり現実的ではありませんが、ひょっとすると何かの折に必要になるかもしれませんので、</t>
  </si>
  <si>
    <t>こんなことも出来る・・・ということで。^^;</t>
  </si>
  <si>
    <t>今回はこれでおしまいです。</t>
  </si>
  <si>
    <t>（この複数の基準での集計はExcel2003ではちょっと不具合が出るようです。　早く直るといいのですが。）</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</si>
</sst>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m&quot;月&quot;"/>
    <numFmt numFmtId="178" formatCode="yy/m"/>
    <numFmt numFmtId="179" formatCode="0.000_ "/>
    <numFmt numFmtId="180" formatCode="0_ "/>
    <numFmt numFmtId="181" formatCode="&quot;●&quot;;;;"/>
    <numFmt numFmtId="182" formatCode="000"/>
    <numFmt numFmtId="183" formatCode="General&quot;時&quot;&quot;間&quot;"/>
    <numFmt numFmtId="184" formatCode="General&quot;H&quot;"/>
    <numFmt numFmtId="185" formatCode="General&quot;h&quot;"/>
    <numFmt numFmtId="186" formatCode="&quot;\&quot;#,##0.000;&quot;\&quot;\-#,##0.000"/>
    <numFmt numFmtId="187" formatCode="yyyy&quot;年&quot;"/>
    <numFmt numFmtId="188" formatCode="#,##0_ "/>
    <numFmt numFmtId="189" formatCode="##0"/>
    <numFmt numFmtId="190" formatCode="0.00_ "/>
    <numFmt numFmtId="191" formatCode="m&quot;月&quot;d&quot;日&quot;;@"/>
    <numFmt numFmtId="192" formatCode="&quot;Yes&quot;;&quot;Yes&quot;;&quot;No&quot;"/>
    <numFmt numFmtId="193" formatCode="&quot;True&quot;;&quot;True&quot;;&quot;False&quot;"/>
    <numFmt numFmtId="194" formatCode="&quot;On&quot;;&quot;On&quot;;&quot;Off&quot;"/>
    <numFmt numFmtId="195" formatCode="[$€-2]\ #,##0.00_);[Red]\([$€-2]\ #,##0.00\)"/>
    <numFmt numFmtId="196" formatCode="[$-411]ggge&quot;年&quot;m&quot;月分&quot;"/>
    <numFmt numFmtId="197" formatCode="[$-411]ge&quot;年&quot;m&quot;月分&quot;"/>
    <numFmt numFmtId="198" formatCode="[$-411]ge&quot;.&quot;m&quot;月分&quot;"/>
    <numFmt numFmtId="199" formatCode="m/d;@"/>
    <numFmt numFmtId="200" formatCode="aaa"/>
    <numFmt numFmtId="201" formatCode="[$-411]ge&quot;.&quot;m&quot;月&quot;"/>
    <numFmt numFmtId="202" formatCode="0_);[Red]\(0\)"/>
  </numFmts>
  <fonts count="11">
    <font>
      <sz val="11"/>
      <name val="ＭＳ Ｐゴシック"/>
      <family val="3"/>
    </font>
    <font>
      <sz val="6"/>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1"/>
      <name val="ＭＳ Ｐ明朝"/>
      <family val="1"/>
    </font>
    <font>
      <sz val="6"/>
      <name val="ＭＳ Ｐ明朝"/>
      <family val="1"/>
    </font>
    <font>
      <b/>
      <sz val="11"/>
      <color indexed="12"/>
      <name val="ＭＳ Ｐゴシック"/>
      <family val="3"/>
    </font>
    <font>
      <sz val="11"/>
      <name val="ＭＳ Ｐ明朝"/>
      <family val="1"/>
    </font>
    <font>
      <b/>
      <sz val="11"/>
      <color indexed="17"/>
      <name val="ＭＳ Ｐゴシック"/>
      <family val="3"/>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4" fillId="0" borderId="0" applyNumberFormat="0" applyFill="0" applyBorder="0" applyAlignment="0" applyProtection="0"/>
  </cellStyleXfs>
  <cellXfs count="37">
    <xf numFmtId="0" fontId="0" fillId="0" borderId="0" xfId="0" applyAlignment="1">
      <alignment vertical="center"/>
    </xf>
    <xf numFmtId="0" fontId="0" fillId="0" borderId="0" xfId="21">
      <alignment/>
      <protection/>
    </xf>
    <xf numFmtId="6" fontId="0" fillId="0" borderId="0" xfId="19" applyAlignment="1">
      <alignment/>
    </xf>
    <xf numFmtId="0" fontId="0" fillId="0" borderId="0" xfId="21" applyFont="1">
      <alignment/>
      <protection/>
    </xf>
    <xf numFmtId="0" fontId="0" fillId="2" borderId="0" xfId="21" applyFont="1" applyFill="1" applyAlignment="1">
      <alignment horizontal="center" vertical="center"/>
      <protection/>
    </xf>
    <xf numFmtId="38" fontId="0" fillId="2" borderId="0" xfId="17" applyFont="1" applyFill="1" applyAlignment="1">
      <alignment horizontal="center" vertical="center"/>
    </xf>
    <xf numFmtId="0" fontId="0" fillId="0" borderId="0" xfId="22">
      <alignment/>
      <protection/>
    </xf>
    <xf numFmtId="3" fontId="0" fillId="0" borderId="0" xfId="21" applyNumberFormat="1">
      <alignment/>
      <protection/>
    </xf>
    <xf numFmtId="38" fontId="0" fillId="0" borderId="0" xfId="17" applyAlignment="1">
      <alignment/>
    </xf>
    <xf numFmtId="0" fontId="0" fillId="0" borderId="1" xfId="21" applyFont="1" applyBorder="1">
      <alignment/>
      <protection/>
    </xf>
    <xf numFmtId="0" fontId="0" fillId="0" borderId="1" xfId="21" applyBorder="1">
      <alignment/>
      <protection/>
    </xf>
    <xf numFmtId="3" fontId="0" fillId="0" borderId="1" xfId="21" applyNumberFormat="1" applyBorder="1">
      <alignment/>
      <protection/>
    </xf>
    <xf numFmtId="56" fontId="0" fillId="0" borderId="0" xfId="0" applyNumberFormat="1" applyAlignment="1">
      <alignment vertical="center"/>
    </xf>
    <xf numFmtId="49" fontId="6" fillId="0" borderId="0" xfId="0" applyNumberFormat="1" applyFont="1" applyAlignment="1">
      <alignment horizontal="right" vertical="center"/>
    </xf>
    <xf numFmtId="49" fontId="6" fillId="0" borderId="0" xfId="0" applyNumberFormat="1" applyFont="1" applyAlignment="1">
      <alignment horizontal="left" vertical="center"/>
    </xf>
    <xf numFmtId="49" fontId="6" fillId="0" borderId="0" xfId="0" applyNumberFormat="1" applyFont="1" applyFill="1" applyAlignment="1">
      <alignment horizontal="right" vertical="center"/>
    </xf>
    <xf numFmtId="0" fontId="5" fillId="0" borderId="0" xfId="0" applyFont="1" applyAlignment="1">
      <alignment vertical="center"/>
    </xf>
    <xf numFmtId="0" fontId="0" fillId="0" borderId="0" xfId="0" applyAlignment="1">
      <alignment horizontal="right" vertical="center"/>
    </xf>
    <xf numFmtId="0" fontId="5" fillId="0" borderId="0" xfId="0" applyFont="1" applyAlignment="1">
      <alignment horizontal="left" vertical="center"/>
    </xf>
    <xf numFmtId="49" fontId="6" fillId="0" borderId="0" xfId="0" applyNumberFormat="1" applyFont="1" applyAlignment="1">
      <alignment vertical="center"/>
    </xf>
    <xf numFmtId="49" fontId="9" fillId="0" borderId="0" xfId="0" applyNumberFormat="1" applyFont="1" applyAlignment="1">
      <alignment vertical="center"/>
    </xf>
    <xf numFmtId="56" fontId="0" fillId="3" borderId="0" xfId="0" applyNumberFormat="1" applyFill="1" applyAlignment="1">
      <alignment vertical="center"/>
    </xf>
    <xf numFmtId="0" fontId="5" fillId="3" borderId="0" xfId="21" applyFont="1" applyFill="1">
      <alignment/>
      <protection/>
    </xf>
    <xf numFmtId="0" fontId="0" fillId="3" borderId="0" xfId="21" applyFill="1">
      <alignment/>
      <protection/>
    </xf>
    <xf numFmtId="3" fontId="0" fillId="3" borderId="0" xfId="21" applyNumberFormat="1" applyFill="1">
      <alignment/>
      <protection/>
    </xf>
    <xf numFmtId="38" fontId="0" fillId="3" borderId="0" xfId="17" applyFill="1" applyAlignment="1">
      <alignment/>
    </xf>
    <xf numFmtId="0" fontId="10" fillId="0" borderId="0" xfId="0" applyFont="1" applyAlignment="1">
      <alignment vertical="center"/>
    </xf>
    <xf numFmtId="56" fontId="0" fillId="4" borderId="0" xfId="0" applyNumberFormat="1" applyFill="1" applyAlignment="1">
      <alignment vertical="center"/>
    </xf>
    <xf numFmtId="0" fontId="0" fillId="4" borderId="0" xfId="21" applyFill="1">
      <alignment/>
      <protection/>
    </xf>
    <xf numFmtId="3" fontId="0" fillId="4" borderId="0" xfId="21" applyNumberFormat="1" applyFill="1">
      <alignment/>
      <protection/>
    </xf>
    <xf numFmtId="38" fontId="0" fillId="4" borderId="0" xfId="17" applyFill="1" applyAlignment="1">
      <alignment/>
    </xf>
    <xf numFmtId="0" fontId="5" fillId="4" borderId="0" xfId="21" applyFont="1" applyFill="1">
      <alignment/>
      <protection/>
    </xf>
    <xf numFmtId="56" fontId="0" fillId="0" borderId="0" xfId="0" applyNumberFormat="1" applyFill="1" applyAlignment="1">
      <alignment vertical="center"/>
    </xf>
    <xf numFmtId="0" fontId="0" fillId="0" borderId="0" xfId="21" applyFill="1">
      <alignment/>
      <protection/>
    </xf>
    <xf numFmtId="3" fontId="0" fillId="0" borderId="0" xfId="21" applyNumberFormat="1" applyFill="1">
      <alignment/>
      <protection/>
    </xf>
    <xf numFmtId="38" fontId="0" fillId="0" borderId="0" xfId="17" applyFill="1" applyAlignment="1">
      <alignment/>
    </xf>
    <xf numFmtId="0" fontId="5" fillId="3" borderId="0" xfId="21" applyNumberFormat="1" applyFont="1" applyFill="1">
      <alignment/>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Excel_mame2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20.png" /><Relationship Id="rId5" Type="http://schemas.openxmlformats.org/officeDocument/2006/relationships/image" Target="../media/image9.png" /><Relationship Id="rId6" Type="http://schemas.openxmlformats.org/officeDocument/2006/relationships/image" Target="../media/image1.png" /><Relationship Id="rId7" Type="http://schemas.openxmlformats.org/officeDocument/2006/relationships/image" Target="../media/image7.png" /><Relationship Id="rId8" Type="http://schemas.openxmlformats.org/officeDocument/2006/relationships/image" Target="../media/image17.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9.png" /><Relationship Id="rId12" Type="http://schemas.openxmlformats.org/officeDocument/2006/relationships/image" Target="../media/image12.png"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image" Target="../media/image8.png" /><Relationship Id="rId16" Type="http://schemas.openxmlformats.org/officeDocument/2006/relationships/image" Target="../media/image13.png" /><Relationship Id="rId17" Type="http://schemas.openxmlformats.org/officeDocument/2006/relationships/image" Target="../media/image14.png" /><Relationship Id="rId18" Type="http://schemas.openxmlformats.org/officeDocument/2006/relationships/image" Target="../media/image4.png" /><Relationship Id="rId19" Type="http://schemas.openxmlformats.org/officeDocument/2006/relationships/image" Target="../media/image16.png" /><Relationship Id="rId20" Type="http://schemas.openxmlformats.org/officeDocument/2006/relationships/image" Target="../media/image21.png" /><Relationship Id="rId21" Type="http://schemas.openxmlformats.org/officeDocument/2006/relationships/image" Target="../media/image15.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 Id="rId3" Type="http://schemas.openxmlformats.org/officeDocument/2006/relationships/image" Target="../media/image27.png" /><Relationship Id="rId4" Type="http://schemas.openxmlformats.org/officeDocument/2006/relationships/image" Target="../media/image26.png" /><Relationship Id="rId5" Type="http://schemas.openxmlformats.org/officeDocument/2006/relationships/image" Target="../media/image28.png" /><Relationship Id="rId6" Type="http://schemas.openxmlformats.org/officeDocument/2006/relationships/image" Target="../media/image29.png" /><Relationship Id="rId7" Type="http://schemas.openxmlformats.org/officeDocument/2006/relationships/image" Target="../media/image30.png" /><Relationship Id="rId8"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161925</xdr:rowOff>
    </xdr:from>
    <xdr:to>
      <xdr:col>10</xdr:col>
      <xdr:colOff>352425</xdr:colOff>
      <xdr:row>23</xdr:row>
      <xdr:rowOff>47625</xdr:rowOff>
    </xdr:to>
    <xdr:grpSp>
      <xdr:nvGrpSpPr>
        <xdr:cNvPr id="1" name="Group 81"/>
        <xdr:cNvGrpSpPr>
          <a:grpSpLocks/>
        </xdr:cNvGrpSpPr>
      </xdr:nvGrpSpPr>
      <xdr:grpSpPr>
        <a:xfrm>
          <a:off x="647700" y="847725"/>
          <a:ext cx="5829300" cy="3143250"/>
          <a:chOff x="787" y="87"/>
          <a:chExt cx="612" cy="330"/>
        </a:xfrm>
        <a:solidFill>
          <a:srgbClr val="FFFFFF"/>
        </a:solidFill>
      </xdr:grpSpPr>
      <xdr:pic>
        <xdr:nvPicPr>
          <xdr:cNvPr id="2" name="Picture 80"/>
          <xdr:cNvPicPr preferRelativeResize="1">
            <a:picLocks noChangeAspect="1"/>
          </xdr:cNvPicPr>
        </xdr:nvPicPr>
        <xdr:blipFill>
          <a:blip r:embed="rId1"/>
          <a:stretch>
            <a:fillRect/>
          </a:stretch>
        </xdr:blipFill>
        <xdr:spPr>
          <a:xfrm>
            <a:off x="787" y="90"/>
            <a:ext cx="612" cy="327"/>
          </a:xfrm>
          <a:prstGeom prst="rect">
            <a:avLst/>
          </a:prstGeom>
          <a:solidFill>
            <a:srgbClr val="FFFFFF"/>
          </a:solidFill>
          <a:ln w="19050" cmpd="sng">
            <a:solidFill>
              <a:srgbClr val="0000FF"/>
            </a:solidFill>
            <a:headEnd type="none"/>
            <a:tailEnd type="none"/>
          </a:ln>
        </xdr:spPr>
      </xdr:pic>
      <xdr:sp>
        <xdr:nvSpPr>
          <xdr:cNvPr id="3" name="Oval 16"/>
          <xdr:cNvSpPr>
            <a:spLocks/>
          </xdr:cNvSpPr>
        </xdr:nvSpPr>
        <xdr:spPr>
          <a:xfrm>
            <a:off x="1136" y="177"/>
            <a:ext cx="65" cy="2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18"/>
          <xdr:cNvSpPr>
            <a:spLocks/>
          </xdr:cNvSpPr>
        </xdr:nvSpPr>
        <xdr:spPr>
          <a:xfrm>
            <a:off x="1115" y="87"/>
            <a:ext cx="65" cy="2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28575</xdr:colOff>
      <xdr:row>82</xdr:row>
      <xdr:rowOff>152400</xdr:rowOff>
    </xdr:from>
    <xdr:to>
      <xdr:col>9</xdr:col>
      <xdr:colOff>533400</xdr:colOff>
      <xdr:row>98</xdr:row>
      <xdr:rowOff>114300</xdr:rowOff>
    </xdr:to>
    <xdr:grpSp>
      <xdr:nvGrpSpPr>
        <xdr:cNvPr id="5" name="Group 34"/>
        <xdr:cNvGrpSpPr>
          <a:grpSpLocks/>
        </xdr:cNvGrpSpPr>
      </xdr:nvGrpSpPr>
      <xdr:grpSpPr>
        <a:xfrm>
          <a:off x="666750" y="14211300"/>
          <a:ext cx="5305425" cy="2705100"/>
          <a:chOff x="70" y="1492"/>
          <a:chExt cx="557" cy="284"/>
        </a:xfrm>
        <a:solidFill>
          <a:srgbClr val="FFFFFF"/>
        </a:solidFill>
      </xdr:grpSpPr>
      <xdr:grpSp>
        <xdr:nvGrpSpPr>
          <xdr:cNvPr id="6" name="Group 32"/>
          <xdr:cNvGrpSpPr>
            <a:grpSpLocks/>
          </xdr:cNvGrpSpPr>
        </xdr:nvGrpSpPr>
        <xdr:grpSpPr>
          <a:xfrm>
            <a:off x="70" y="1492"/>
            <a:ext cx="273" cy="284"/>
            <a:chOff x="72" y="1521"/>
            <a:chExt cx="273" cy="284"/>
          </a:xfrm>
          <a:solidFill>
            <a:srgbClr val="FFFFFF"/>
          </a:solidFill>
        </xdr:grpSpPr>
        <xdr:pic>
          <xdr:nvPicPr>
            <xdr:cNvPr id="7" name="Picture 12"/>
            <xdr:cNvPicPr preferRelativeResize="1">
              <a:picLocks noChangeAspect="1"/>
            </xdr:cNvPicPr>
          </xdr:nvPicPr>
          <xdr:blipFill>
            <a:blip r:embed="rId2"/>
            <a:stretch>
              <a:fillRect/>
            </a:stretch>
          </xdr:blipFill>
          <xdr:spPr>
            <a:xfrm>
              <a:off x="73" y="1521"/>
              <a:ext cx="272" cy="284"/>
            </a:xfrm>
            <a:prstGeom prst="rect">
              <a:avLst/>
            </a:prstGeom>
            <a:solidFill>
              <a:srgbClr val="FFFFFF"/>
            </a:solidFill>
            <a:ln w="19050" cmpd="sng">
              <a:solidFill>
                <a:srgbClr val="0000FF"/>
              </a:solidFill>
              <a:headEnd type="none"/>
              <a:tailEnd type="none"/>
            </a:ln>
          </xdr:spPr>
        </xdr:pic>
        <xdr:sp>
          <xdr:nvSpPr>
            <xdr:cNvPr id="8" name="Oval 25"/>
            <xdr:cNvSpPr>
              <a:spLocks/>
            </xdr:cNvSpPr>
          </xdr:nvSpPr>
          <xdr:spPr>
            <a:xfrm>
              <a:off x="72" y="1596"/>
              <a:ext cx="96" cy="2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27"/>
            <xdr:cNvSpPr>
              <a:spLocks/>
            </xdr:cNvSpPr>
          </xdr:nvSpPr>
          <xdr:spPr>
            <a:xfrm>
              <a:off x="78" y="1636"/>
              <a:ext cx="80" cy="73"/>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Group 33"/>
          <xdr:cNvGrpSpPr>
            <a:grpSpLocks/>
          </xdr:cNvGrpSpPr>
        </xdr:nvGrpSpPr>
        <xdr:grpSpPr>
          <a:xfrm>
            <a:off x="353" y="1493"/>
            <a:ext cx="274" cy="283"/>
            <a:chOff x="385" y="1524"/>
            <a:chExt cx="274" cy="283"/>
          </a:xfrm>
          <a:solidFill>
            <a:srgbClr val="FFFFFF"/>
          </a:solidFill>
        </xdr:grpSpPr>
        <xdr:pic>
          <xdr:nvPicPr>
            <xdr:cNvPr id="11" name="Picture 13"/>
            <xdr:cNvPicPr preferRelativeResize="1">
              <a:picLocks noChangeAspect="1"/>
            </xdr:cNvPicPr>
          </xdr:nvPicPr>
          <xdr:blipFill>
            <a:blip r:embed="rId3"/>
            <a:stretch>
              <a:fillRect/>
            </a:stretch>
          </xdr:blipFill>
          <xdr:spPr>
            <a:xfrm>
              <a:off x="385" y="1524"/>
              <a:ext cx="274" cy="283"/>
            </a:xfrm>
            <a:prstGeom prst="rect">
              <a:avLst/>
            </a:prstGeom>
            <a:solidFill>
              <a:srgbClr val="FFFFFF"/>
            </a:solidFill>
            <a:ln w="19050" cmpd="sng">
              <a:solidFill>
                <a:srgbClr val="0000FF"/>
              </a:solidFill>
              <a:headEnd type="none"/>
              <a:tailEnd type="none"/>
            </a:ln>
          </xdr:spPr>
        </xdr:pic>
        <xdr:sp>
          <xdr:nvSpPr>
            <xdr:cNvPr id="12" name="Rectangle 31"/>
            <xdr:cNvSpPr>
              <a:spLocks/>
            </xdr:cNvSpPr>
          </xdr:nvSpPr>
          <xdr:spPr>
            <a:xfrm>
              <a:off x="394" y="1638"/>
              <a:ext cx="80" cy="73"/>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9525</xdr:colOff>
      <xdr:row>102</xdr:row>
      <xdr:rowOff>142875</xdr:rowOff>
    </xdr:from>
    <xdr:to>
      <xdr:col>10</xdr:col>
      <xdr:colOff>361950</xdr:colOff>
      <xdr:row>138</xdr:row>
      <xdr:rowOff>133350</xdr:rowOff>
    </xdr:to>
    <xdr:grpSp>
      <xdr:nvGrpSpPr>
        <xdr:cNvPr id="13" name="Group 87"/>
        <xdr:cNvGrpSpPr>
          <a:grpSpLocks/>
        </xdr:cNvGrpSpPr>
      </xdr:nvGrpSpPr>
      <xdr:grpSpPr>
        <a:xfrm>
          <a:off x="647700" y="17630775"/>
          <a:ext cx="5838825" cy="6162675"/>
          <a:chOff x="68" y="1851"/>
          <a:chExt cx="613" cy="647"/>
        </a:xfrm>
        <a:solidFill>
          <a:srgbClr val="FFFFFF"/>
        </a:solidFill>
      </xdr:grpSpPr>
      <xdr:grpSp>
        <xdr:nvGrpSpPr>
          <xdr:cNvPr id="14" name="Group 86"/>
          <xdr:cNvGrpSpPr>
            <a:grpSpLocks/>
          </xdr:cNvGrpSpPr>
        </xdr:nvGrpSpPr>
        <xdr:grpSpPr>
          <a:xfrm>
            <a:off x="68" y="1851"/>
            <a:ext cx="613" cy="369"/>
            <a:chOff x="715" y="1836"/>
            <a:chExt cx="613" cy="369"/>
          </a:xfrm>
          <a:solidFill>
            <a:srgbClr val="FFFFFF"/>
          </a:solidFill>
        </xdr:grpSpPr>
        <xdr:pic>
          <xdr:nvPicPr>
            <xdr:cNvPr id="15" name="Picture 85"/>
            <xdr:cNvPicPr preferRelativeResize="1">
              <a:picLocks noChangeAspect="1"/>
            </xdr:cNvPicPr>
          </xdr:nvPicPr>
          <xdr:blipFill>
            <a:blip r:embed="rId4"/>
            <a:stretch>
              <a:fillRect/>
            </a:stretch>
          </xdr:blipFill>
          <xdr:spPr>
            <a:xfrm>
              <a:off x="715" y="1836"/>
              <a:ext cx="613" cy="369"/>
            </a:xfrm>
            <a:prstGeom prst="rect">
              <a:avLst/>
            </a:prstGeom>
            <a:solidFill>
              <a:srgbClr val="FFFFFF"/>
            </a:solidFill>
            <a:ln w="19050" cmpd="sng">
              <a:solidFill>
                <a:srgbClr val="0000FF"/>
              </a:solidFill>
              <a:headEnd type="none"/>
              <a:tailEnd type="none"/>
            </a:ln>
          </xdr:spPr>
        </xdr:pic>
        <xdr:sp>
          <xdr:nvSpPr>
            <xdr:cNvPr id="16" name="Rectangle 35"/>
            <xdr:cNvSpPr>
              <a:spLocks/>
            </xdr:cNvSpPr>
          </xdr:nvSpPr>
          <xdr:spPr>
            <a:xfrm>
              <a:off x="748" y="1870"/>
              <a:ext cx="569" cy="22"/>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37"/>
            <xdr:cNvSpPr>
              <a:spLocks/>
            </xdr:cNvSpPr>
          </xdr:nvSpPr>
          <xdr:spPr>
            <a:xfrm>
              <a:off x="906" y="2048"/>
              <a:ext cx="67" cy="49"/>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8" name="Group 49"/>
          <xdr:cNvGrpSpPr>
            <a:grpSpLocks/>
          </xdr:cNvGrpSpPr>
        </xdr:nvGrpSpPr>
        <xdr:grpSpPr>
          <a:xfrm>
            <a:off x="68" y="2214"/>
            <a:ext cx="274" cy="284"/>
            <a:chOff x="931" y="1962"/>
            <a:chExt cx="274" cy="284"/>
          </a:xfrm>
          <a:solidFill>
            <a:srgbClr val="FFFFFF"/>
          </a:solidFill>
        </xdr:grpSpPr>
        <xdr:pic>
          <xdr:nvPicPr>
            <xdr:cNvPr id="19" name="Picture 44"/>
            <xdr:cNvPicPr preferRelativeResize="1">
              <a:picLocks noChangeAspect="1"/>
            </xdr:cNvPicPr>
          </xdr:nvPicPr>
          <xdr:blipFill>
            <a:blip r:embed="rId5"/>
            <a:stretch>
              <a:fillRect/>
            </a:stretch>
          </xdr:blipFill>
          <xdr:spPr>
            <a:xfrm>
              <a:off x="931" y="1962"/>
              <a:ext cx="274" cy="284"/>
            </a:xfrm>
            <a:prstGeom prst="rect">
              <a:avLst/>
            </a:prstGeom>
            <a:solidFill>
              <a:srgbClr val="FFFFFF"/>
            </a:solidFill>
            <a:ln w="19050" cmpd="sng">
              <a:solidFill>
                <a:srgbClr val="0000FF"/>
              </a:solidFill>
              <a:headEnd type="none"/>
              <a:tailEnd type="none"/>
            </a:ln>
          </xdr:spPr>
        </xdr:pic>
        <xdr:sp>
          <xdr:nvSpPr>
            <xdr:cNvPr id="20" name="Rectangle 46"/>
            <xdr:cNvSpPr>
              <a:spLocks/>
            </xdr:cNvSpPr>
          </xdr:nvSpPr>
          <xdr:spPr>
            <a:xfrm>
              <a:off x="940" y="2099"/>
              <a:ext cx="67" cy="49"/>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5</xdr:col>
      <xdr:colOff>619125</xdr:colOff>
      <xdr:row>122</xdr:row>
      <xdr:rowOff>161925</xdr:rowOff>
    </xdr:from>
    <xdr:to>
      <xdr:col>9</xdr:col>
      <xdr:colOff>466725</xdr:colOff>
      <xdr:row>138</xdr:row>
      <xdr:rowOff>123825</xdr:rowOff>
    </xdr:to>
    <xdr:grpSp>
      <xdr:nvGrpSpPr>
        <xdr:cNvPr id="21" name="Group 48"/>
        <xdr:cNvGrpSpPr>
          <a:grpSpLocks/>
        </xdr:cNvGrpSpPr>
      </xdr:nvGrpSpPr>
      <xdr:grpSpPr>
        <a:xfrm>
          <a:off x="3314700" y="21078825"/>
          <a:ext cx="2590800" cy="2705100"/>
          <a:chOff x="931" y="2286"/>
          <a:chExt cx="272" cy="284"/>
        </a:xfrm>
        <a:solidFill>
          <a:srgbClr val="FFFFFF"/>
        </a:solidFill>
      </xdr:grpSpPr>
      <xdr:pic>
        <xdr:nvPicPr>
          <xdr:cNvPr id="22" name="Picture 45"/>
          <xdr:cNvPicPr preferRelativeResize="1">
            <a:picLocks noChangeAspect="1"/>
          </xdr:cNvPicPr>
        </xdr:nvPicPr>
        <xdr:blipFill>
          <a:blip r:embed="rId6"/>
          <a:stretch>
            <a:fillRect/>
          </a:stretch>
        </xdr:blipFill>
        <xdr:spPr>
          <a:xfrm>
            <a:off x="931" y="2286"/>
            <a:ext cx="272" cy="284"/>
          </a:xfrm>
          <a:prstGeom prst="rect">
            <a:avLst/>
          </a:prstGeom>
          <a:solidFill>
            <a:srgbClr val="FFFFFF"/>
          </a:solidFill>
          <a:ln w="19050" cmpd="sng">
            <a:solidFill>
              <a:srgbClr val="0000FF"/>
            </a:solidFill>
            <a:headEnd type="none"/>
            <a:tailEnd type="none"/>
          </a:ln>
        </xdr:spPr>
      </xdr:pic>
      <xdr:sp>
        <xdr:nvSpPr>
          <xdr:cNvPr id="23" name="Rectangle 47"/>
          <xdr:cNvSpPr>
            <a:spLocks/>
          </xdr:cNvSpPr>
        </xdr:nvSpPr>
        <xdr:spPr>
          <a:xfrm>
            <a:off x="939" y="2422"/>
            <a:ext cx="67" cy="49"/>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28575</xdr:colOff>
      <xdr:row>143</xdr:row>
      <xdr:rowOff>142875</xdr:rowOff>
    </xdr:from>
    <xdr:to>
      <xdr:col>10</xdr:col>
      <xdr:colOff>457200</xdr:colOff>
      <xdr:row>164</xdr:row>
      <xdr:rowOff>95250</xdr:rowOff>
    </xdr:to>
    <xdr:grpSp>
      <xdr:nvGrpSpPr>
        <xdr:cNvPr id="24" name="Group 89"/>
        <xdr:cNvGrpSpPr>
          <a:grpSpLocks/>
        </xdr:cNvGrpSpPr>
      </xdr:nvGrpSpPr>
      <xdr:grpSpPr>
        <a:xfrm>
          <a:off x="666750" y="24660225"/>
          <a:ext cx="5915025" cy="3552825"/>
          <a:chOff x="715" y="2574"/>
          <a:chExt cx="621" cy="373"/>
        </a:xfrm>
        <a:solidFill>
          <a:srgbClr val="FFFFFF"/>
        </a:solidFill>
      </xdr:grpSpPr>
      <xdr:pic>
        <xdr:nvPicPr>
          <xdr:cNvPr id="25" name="Picture 88"/>
          <xdr:cNvPicPr preferRelativeResize="1">
            <a:picLocks noChangeAspect="1"/>
          </xdr:cNvPicPr>
        </xdr:nvPicPr>
        <xdr:blipFill>
          <a:blip r:embed="rId7"/>
          <a:stretch>
            <a:fillRect/>
          </a:stretch>
        </xdr:blipFill>
        <xdr:spPr>
          <a:xfrm>
            <a:off x="715" y="2574"/>
            <a:ext cx="621" cy="373"/>
          </a:xfrm>
          <a:prstGeom prst="rect">
            <a:avLst/>
          </a:prstGeom>
          <a:solidFill>
            <a:srgbClr val="FFFFFF"/>
          </a:solidFill>
          <a:ln w="19050" cmpd="sng">
            <a:solidFill>
              <a:srgbClr val="0000FF"/>
            </a:solidFill>
            <a:headEnd type="none"/>
            <a:tailEnd type="none"/>
          </a:ln>
        </xdr:spPr>
      </xdr:pic>
      <xdr:sp>
        <xdr:nvSpPr>
          <xdr:cNvPr id="26" name="Oval 52"/>
          <xdr:cNvSpPr>
            <a:spLocks/>
          </xdr:cNvSpPr>
        </xdr:nvSpPr>
        <xdr:spPr>
          <a:xfrm>
            <a:off x="1018" y="2901"/>
            <a:ext cx="57" cy="23"/>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9525</xdr:colOff>
      <xdr:row>168</xdr:row>
      <xdr:rowOff>161925</xdr:rowOff>
    </xdr:from>
    <xdr:to>
      <xdr:col>11</xdr:col>
      <xdr:colOff>104775</xdr:colOff>
      <xdr:row>189</xdr:row>
      <xdr:rowOff>95250</xdr:rowOff>
    </xdr:to>
    <xdr:grpSp>
      <xdr:nvGrpSpPr>
        <xdr:cNvPr id="27" name="Group 91"/>
        <xdr:cNvGrpSpPr>
          <a:grpSpLocks/>
        </xdr:cNvGrpSpPr>
      </xdr:nvGrpSpPr>
      <xdr:grpSpPr>
        <a:xfrm>
          <a:off x="647700" y="28965525"/>
          <a:ext cx="6267450" cy="3533775"/>
          <a:chOff x="786" y="3024"/>
          <a:chExt cx="658" cy="371"/>
        </a:xfrm>
        <a:solidFill>
          <a:srgbClr val="FFFFFF"/>
        </a:solidFill>
      </xdr:grpSpPr>
      <xdr:pic>
        <xdr:nvPicPr>
          <xdr:cNvPr id="28" name="Picture 90"/>
          <xdr:cNvPicPr preferRelativeResize="1">
            <a:picLocks noChangeAspect="1"/>
          </xdr:cNvPicPr>
        </xdr:nvPicPr>
        <xdr:blipFill>
          <a:blip r:embed="rId8"/>
          <a:stretch>
            <a:fillRect/>
          </a:stretch>
        </xdr:blipFill>
        <xdr:spPr>
          <a:xfrm>
            <a:off x="787" y="3024"/>
            <a:ext cx="657" cy="371"/>
          </a:xfrm>
          <a:prstGeom prst="rect">
            <a:avLst/>
          </a:prstGeom>
          <a:solidFill>
            <a:srgbClr val="FFFFFF"/>
          </a:solidFill>
          <a:ln w="19050" cmpd="sng">
            <a:solidFill>
              <a:srgbClr val="0000FF"/>
            </a:solidFill>
            <a:headEnd type="none"/>
            <a:tailEnd type="none"/>
          </a:ln>
        </xdr:spPr>
      </xdr:pic>
      <xdr:sp>
        <xdr:nvSpPr>
          <xdr:cNvPr id="29" name="Rectangle 57"/>
          <xdr:cNvSpPr>
            <a:spLocks/>
          </xdr:cNvSpPr>
        </xdr:nvSpPr>
        <xdr:spPr>
          <a:xfrm>
            <a:off x="786" y="3112"/>
            <a:ext cx="638" cy="22"/>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192</xdr:row>
      <xdr:rowOff>114300</xdr:rowOff>
    </xdr:from>
    <xdr:to>
      <xdr:col>11</xdr:col>
      <xdr:colOff>47625</xdr:colOff>
      <xdr:row>218</xdr:row>
      <xdr:rowOff>123825</xdr:rowOff>
    </xdr:to>
    <xdr:grpSp>
      <xdr:nvGrpSpPr>
        <xdr:cNvPr id="30" name="Group 63"/>
        <xdr:cNvGrpSpPr>
          <a:grpSpLocks/>
        </xdr:cNvGrpSpPr>
      </xdr:nvGrpSpPr>
      <xdr:grpSpPr>
        <a:xfrm>
          <a:off x="657225" y="33032700"/>
          <a:ext cx="6200775" cy="4467225"/>
          <a:chOff x="69" y="3468"/>
          <a:chExt cx="651" cy="469"/>
        </a:xfrm>
        <a:solidFill>
          <a:srgbClr val="FFFFFF"/>
        </a:solidFill>
      </xdr:grpSpPr>
      <xdr:pic>
        <xdr:nvPicPr>
          <xdr:cNvPr id="31" name="Picture 55"/>
          <xdr:cNvPicPr preferRelativeResize="1">
            <a:picLocks noChangeAspect="1"/>
          </xdr:cNvPicPr>
        </xdr:nvPicPr>
        <xdr:blipFill>
          <a:blip r:embed="rId9"/>
          <a:stretch>
            <a:fillRect/>
          </a:stretch>
        </xdr:blipFill>
        <xdr:spPr>
          <a:xfrm>
            <a:off x="69" y="3468"/>
            <a:ext cx="651" cy="469"/>
          </a:xfrm>
          <a:prstGeom prst="rect">
            <a:avLst/>
          </a:prstGeom>
          <a:solidFill>
            <a:srgbClr val="FFFFFF"/>
          </a:solidFill>
          <a:ln w="19050" cmpd="sng">
            <a:solidFill>
              <a:srgbClr val="0000FF"/>
            </a:solidFill>
            <a:headEnd type="none"/>
            <a:tailEnd type="none"/>
          </a:ln>
        </xdr:spPr>
      </xdr:pic>
      <xdr:sp>
        <xdr:nvSpPr>
          <xdr:cNvPr id="32" name="Oval 59"/>
          <xdr:cNvSpPr>
            <a:spLocks/>
          </xdr:cNvSpPr>
        </xdr:nvSpPr>
        <xdr:spPr>
          <a:xfrm>
            <a:off x="83" y="3470"/>
            <a:ext cx="17" cy="1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221</xdr:row>
      <xdr:rowOff>133350</xdr:rowOff>
    </xdr:from>
    <xdr:to>
      <xdr:col>11</xdr:col>
      <xdr:colOff>38100</xdr:colOff>
      <xdr:row>226</xdr:row>
      <xdr:rowOff>142875</xdr:rowOff>
    </xdr:to>
    <xdr:grpSp>
      <xdr:nvGrpSpPr>
        <xdr:cNvPr id="33" name="Group 62"/>
        <xdr:cNvGrpSpPr>
          <a:grpSpLocks/>
        </xdr:cNvGrpSpPr>
      </xdr:nvGrpSpPr>
      <xdr:grpSpPr>
        <a:xfrm>
          <a:off x="657225" y="38023800"/>
          <a:ext cx="6191250" cy="866775"/>
          <a:chOff x="69" y="3992"/>
          <a:chExt cx="650" cy="91"/>
        </a:xfrm>
        <a:solidFill>
          <a:srgbClr val="FFFFFF"/>
        </a:solidFill>
      </xdr:grpSpPr>
      <xdr:pic>
        <xdr:nvPicPr>
          <xdr:cNvPr id="34" name="Picture 56"/>
          <xdr:cNvPicPr preferRelativeResize="1">
            <a:picLocks noChangeAspect="1"/>
          </xdr:cNvPicPr>
        </xdr:nvPicPr>
        <xdr:blipFill>
          <a:blip r:embed="rId10"/>
          <a:stretch>
            <a:fillRect/>
          </a:stretch>
        </xdr:blipFill>
        <xdr:spPr>
          <a:xfrm>
            <a:off x="70" y="3992"/>
            <a:ext cx="649" cy="91"/>
          </a:xfrm>
          <a:prstGeom prst="rect">
            <a:avLst/>
          </a:prstGeom>
          <a:solidFill>
            <a:srgbClr val="FFFFFF"/>
          </a:solidFill>
          <a:ln w="19050" cmpd="sng">
            <a:solidFill>
              <a:srgbClr val="0000FF"/>
            </a:solidFill>
            <a:headEnd type="none"/>
            <a:tailEnd type="none"/>
          </a:ln>
        </xdr:spPr>
      </xdr:pic>
      <xdr:sp>
        <xdr:nvSpPr>
          <xdr:cNvPr id="35" name="Oval 61"/>
          <xdr:cNvSpPr>
            <a:spLocks/>
          </xdr:cNvSpPr>
        </xdr:nvSpPr>
        <xdr:spPr>
          <a:xfrm>
            <a:off x="69" y="3994"/>
            <a:ext cx="17" cy="1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9525</xdr:colOff>
      <xdr:row>58</xdr:row>
      <xdr:rowOff>104775</xdr:rowOff>
    </xdr:from>
    <xdr:to>
      <xdr:col>10</xdr:col>
      <xdr:colOff>400050</xdr:colOff>
      <xdr:row>79</xdr:row>
      <xdr:rowOff>57150</xdr:rowOff>
    </xdr:to>
    <xdr:grpSp>
      <xdr:nvGrpSpPr>
        <xdr:cNvPr id="36" name="Group 84"/>
        <xdr:cNvGrpSpPr>
          <a:grpSpLocks/>
        </xdr:cNvGrpSpPr>
      </xdr:nvGrpSpPr>
      <xdr:grpSpPr>
        <a:xfrm>
          <a:off x="647700" y="10048875"/>
          <a:ext cx="5876925" cy="3552825"/>
          <a:chOff x="715" y="990"/>
          <a:chExt cx="617" cy="373"/>
        </a:xfrm>
        <a:solidFill>
          <a:srgbClr val="FFFFFF"/>
        </a:solidFill>
      </xdr:grpSpPr>
      <xdr:pic>
        <xdr:nvPicPr>
          <xdr:cNvPr id="37" name="Picture 83"/>
          <xdr:cNvPicPr preferRelativeResize="1">
            <a:picLocks noChangeAspect="1"/>
          </xdr:cNvPicPr>
        </xdr:nvPicPr>
        <xdr:blipFill>
          <a:blip r:embed="rId11"/>
          <a:stretch>
            <a:fillRect/>
          </a:stretch>
        </xdr:blipFill>
        <xdr:spPr>
          <a:xfrm>
            <a:off x="715" y="990"/>
            <a:ext cx="617" cy="373"/>
          </a:xfrm>
          <a:prstGeom prst="rect">
            <a:avLst/>
          </a:prstGeom>
          <a:solidFill>
            <a:srgbClr val="FFFFFF"/>
          </a:solidFill>
          <a:ln w="19050" cmpd="sng">
            <a:solidFill>
              <a:srgbClr val="0000FF"/>
            </a:solidFill>
            <a:headEnd type="none"/>
            <a:tailEnd type="none"/>
          </a:ln>
        </xdr:spPr>
      </xdr:pic>
      <xdr:sp>
        <xdr:nvSpPr>
          <xdr:cNvPr id="38" name="Rectangle 20"/>
          <xdr:cNvSpPr>
            <a:spLocks/>
          </xdr:cNvSpPr>
        </xdr:nvSpPr>
        <xdr:spPr>
          <a:xfrm>
            <a:off x="905" y="1121"/>
            <a:ext cx="96" cy="90"/>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1"/>
          <xdr:cNvSpPr>
            <a:spLocks/>
          </xdr:cNvSpPr>
        </xdr:nvSpPr>
        <xdr:spPr>
          <a:xfrm>
            <a:off x="746" y="1023"/>
            <a:ext cx="558" cy="27"/>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22"/>
          <xdr:cNvSpPr>
            <a:spLocks/>
          </xdr:cNvSpPr>
        </xdr:nvSpPr>
        <xdr:spPr>
          <a:xfrm flipH="1">
            <a:off x="999" y="1043"/>
            <a:ext cx="81" cy="113"/>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Oval 17"/>
          <xdr:cNvSpPr>
            <a:spLocks/>
          </xdr:cNvSpPr>
        </xdr:nvSpPr>
        <xdr:spPr>
          <a:xfrm>
            <a:off x="900" y="1099"/>
            <a:ext cx="115" cy="21"/>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Oval 75"/>
          <xdr:cNvSpPr>
            <a:spLocks/>
          </xdr:cNvSpPr>
        </xdr:nvSpPr>
        <xdr:spPr>
          <a:xfrm>
            <a:off x="1067" y="1122"/>
            <a:ext cx="26" cy="21"/>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274</xdr:row>
      <xdr:rowOff>152400</xdr:rowOff>
    </xdr:from>
    <xdr:to>
      <xdr:col>10</xdr:col>
      <xdr:colOff>314325</xdr:colOff>
      <xdr:row>285</xdr:row>
      <xdr:rowOff>85725</xdr:rowOff>
    </xdr:to>
    <xdr:grpSp>
      <xdr:nvGrpSpPr>
        <xdr:cNvPr id="43" name="Group 97"/>
        <xdr:cNvGrpSpPr>
          <a:grpSpLocks/>
        </xdr:cNvGrpSpPr>
      </xdr:nvGrpSpPr>
      <xdr:grpSpPr>
        <a:xfrm>
          <a:off x="657225" y="47129700"/>
          <a:ext cx="5781675" cy="1819275"/>
          <a:chOff x="715" y="4932"/>
          <a:chExt cx="607" cy="191"/>
        </a:xfrm>
        <a:solidFill>
          <a:srgbClr val="FFFFFF"/>
        </a:solidFill>
      </xdr:grpSpPr>
      <xdr:pic>
        <xdr:nvPicPr>
          <xdr:cNvPr id="44" name="Picture 96"/>
          <xdr:cNvPicPr preferRelativeResize="1">
            <a:picLocks noChangeAspect="1"/>
          </xdr:cNvPicPr>
        </xdr:nvPicPr>
        <xdr:blipFill>
          <a:blip r:embed="rId12"/>
          <a:stretch>
            <a:fillRect/>
          </a:stretch>
        </xdr:blipFill>
        <xdr:spPr>
          <a:xfrm>
            <a:off x="715" y="4932"/>
            <a:ext cx="607" cy="191"/>
          </a:xfrm>
          <a:prstGeom prst="rect">
            <a:avLst/>
          </a:prstGeom>
          <a:solidFill>
            <a:srgbClr val="FFFFFF"/>
          </a:solidFill>
          <a:ln w="19050" cmpd="sng">
            <a:solidFill>
              <a:srgbClr val="0000FF"/>
            </a:solidFill>
            <a:headEnd type="none"/>
            <a:tailEnd type="none"/>
          </a:ln>
        </xdr:spPr>
      </xdr:pic>
      <xdr:sp>
        <xdr:nvSpPr>
          <xdr:cNvPr id="45" name="Rectangle 77"/>
          <xdr:cNvSpPr>
            <a:spLocks/>
          </xdr:cNvSpPr>
        </xdr:nvSpPr>
        <xdr:spPr>
          <a:xfrm>
            <a:off x="815" y="4986"/>
            <a:ext cx="68" cy="136"/>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28575</xdr:colOff>
      <xdr:row>26</xdr:row>
      <xdr:rowOff>142875</xdr:rowOff>
    </xdr:from>
    <xdr:to>
      <xdr:col>10</xdr:col>
      <xdr:colOff>457200</xdr:colOff>
      <xdr:row>48</xdr:row>
      <xdr:rowOff>133350</xdr:rowOff>
    </xdr:to>
    <xdr:pic>
      <xdr:nvPicPr>
        <xdr:cNvPr id="46" name="Picture 82"/>
        <xdr:cNvPicPr preferRelativeResize="1">
          <a:picLocks noChangeAspect="1"/>
        </xdr:cNvPicPr>
      </xdr:nvPicPr>
      <xdr:blipFill>
        <a:blip r:embed="rId13"/>
        <a:stretch>
          <a:fillRect/>
        </a:stretch>
      </xdr:blipFill>
      <xdr:spPr>
        <a:xfrm>
          <a:off x="666750" y="4600575"/>
          <a:ext cx="5915025" cy="3762375"/>
        </a:xfrm>
        <a:prstGeom prst="rect">
          <a:avLst/>
        </a:prstGeom>
        <a:solidFill>
          <a:srgbClr val="FFFFFF"/>
        </a:solidFill>
        <a:ln w="19050" cmpd="sng">
          <a:solidFill>
            <a:srgbClr val="0000FF"/>
          </a:solidFill>
          <a:headEnd type="none"/>
          <a:tailEnd type="none"/>
        </a:ln>
      </xdr:spPr>
    </xdr:pic>
    <xdr:clientData/>
  </xdr:twoCellAnchor>
  <xdr:twoCellAnchor>
    <xdr:from>
      <xdr:col>2</xdr:col>
      <xdr:colOff>19050</xdr:colOff>
      <xdr:row>234</xdr:row>
      <xdr:rowOff>85725</xdr:rowOff>
    </xdr:from>
    <xdr:to>
      <xdr:col>11</xdr:col>
      <xdr:colOff>133350</xdr:colOff>
      <xdr:row>263</xdr:row>
      <xdr:rowOff>133350</xdr:rowOff>
    </xdr:to>
    <xdr:grpSp>
      <xdr:nvGrpSpPr>
        <xdr:cNvPr id="47" name="Group 95"/>
        <xdr:cNvGrpSpPr>
          <a:grpSpLocks/>
        </xdr:cNvGrpSpPr>
      </xdr:nvGrpSpPr>
      <xdr:grpSpPr>
        <a:xfrm>
          <a:off x="657225" y="40205025"/>
          <a:ext cx="6286500" cy="5019675"/>
          <a:chOff x="69" y="4221"/>
          <a:chExt cx="660" cy="527"/>
        </a:xfrm>
        <a:solidFill>
          <a:srgbClr val="FFFFFF"/>
        </a:solidFill>
      </xdr:grpSpPr>
      <xdr:sp>
        <xdr:nvSpPr>
          <xdr:cNvPr id="48" name="Line 66"/>
          <xdr:cNvSpPr>
            <a:spLocks/>
          </xdr:cNvSpPr>
        </xdr:nvSpPr>
        <xdr:spPr>
          <a:xfrm>
            <a:off x="225" y="4585"/>
            <a:ext cx="0" cy="23"/>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9" name="Group 93"/>
          <xdr:cNvGrpSpPr>
            <a:grpSpLocks/>
          </xdr:cNvGrpSpPr>
        </xdr:nvGrpSpPr>
        <xdr:grpSpPr>
          <a:xfrm>
            <a:off x="70" y="4221"/>
            <a:ext cx="659" cy="359"/>
            <a:chOff x="787" y="4194"/>
            <a:chExt cx="659" cy="359"/>
          </a:xfrm>
          <a:solidFill>
            <a:srgbClr val="FFFFFF"/>
          </a:solidFill>
        </xdr:grpSpPr>
        <xdr:pic>
          <xdr:nvPicPr>
            <xdr:cNvPr id="50" name="Picture 92"/>
            <xdr:cNvPicPr preferRelativeResize="1">
              <a:picLocks noChangeAspect="1"/>
            </xdr:cNvPicPr>
          </xdr:nvPicPr>
          <xdr:blipFill>
            <a:blip r:embed="rId14"/>
            <a:stretch>
              <a:fillRect/>
            </a:stretch>
          </xdr:blipFill>
          <xdr:spPr>
            <a:xfrm>
              <a:off x="787" y="4194"/>
              <a:ext cx="659" cy="359"/>
            </a:xfrm>
            <a:prstGeom prst="rect">
              <a:avLst/>
            </a:prstGeom>
            <a:solidFill>
              <a:srgbClr val="FFFFFF"/>
            </a:solidFill>
            <a:ln w="19050" cmpd="sng">
              <a:solidFill>
                <a:srgbClr val="0000FF"/>
              </a:solidFill>
              <a:headEnd type="none"/>
              <a:tailEnd type="none"/>
            </a:ln>
          </xdr:spPr>
        </xdr:pic>
        <xdr:sp>
          <xdr:nvSpPr>
            <xdr:cNvPr id="51" name="Oval 67"/>
            <xdr:cNvSpPr>
              <a:spLocks/>
            </xdr:cNvSpPr>
          </xdr:nvSpPr>
          <xdr:spPr>
            <a:xfrm>
              <a:off x="1001" y="4509"/>
              <a:ext cx="81" cy="21"/>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pic>
        <xdr:nvPicPr>
          <xdr:cNvPr id="52" name="Picture 94"/>
          <xdr:cNvPicPr preferRelativeResize="1">
            <a:picLocks noChangeAspect="1"/>
          </xdr:cNvPicPr>
        </xdr:nvPicPr>
        <xdr:blipFill>
          <a:blip r:embed="rId15"/>
          <a:stretch>
            <a:fillRect/>
          </a:stretch>
        </xdr:blipFill>
        <xdr:spPr>
          <a:xfrm>
            <a:off x="69" y="4617"/>
            <a:ext cx="611" cy="131"/>
          </a:xfrm>
          <a:prstGeom prst="rect">
            <a:avLst/>
          </a:prstGeom>
          <a:solidFill>
            <a:srgbClr val="FFFFFF"/>
          </a:solidFill>
          <a:ln w="19050" cmpd="sng">
            <a:solidFill>
              <a:srgbClr val="0000FF"/>
            </a:solidFill>
            <a:headEnd type="none"/>
            <a:tailEnd type="none"/>
          </a:ln>
        </xdr:spPr>
      </xdr:pic>
    </xdr:grpSp>
    <xdr:clientData/>
  </xdr:twoCellAnchor>
  <xdr:twoCellAnchor editAs="oneCell">
    <xdr:from>
      <xdr:col>2</xdr:col>
      <xdr:colOff>9525</xdr:colOff>
      <xdr:row>299</xdr:row>
      <xdr:rowOff>152400</xdr:rowOff>
    </xdr:from>
    <xdr:to>
      <xdr:col>10</xdr:col>
      <xdr:colOff>333375</xdr:colOff>
      <xdr:row>319</xdr:row>
      <xdr:rowOff>104775</xdr:rowOff>
    </xdr:to>
    <xdr:pic>
      <xdr:nvPicPr>
        <xdr:cNvPr id="53" name="Picture 98"/>
        <xdr:cNvPicPr preferRelativeResize="1">
          <a:picLocks noChangeAspect="1"/>
        </xdr:cNvPicPr>
      </xdr:nvPicPr>
      <xdr:blipFill>
        <a:blip r:embed="rId16"/>
        <a:stretch>
          <a:fillRect/>
        </a:stretch>
      </xdr:blipFill>
      <xdr:spPr>
        <a:xfrm>
          <a:off x="647700" y="51415950"/>
          <a:ext cx="5810250" cy="33813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324</xdr:row>
      <xdr:rowOff>9525</xdr:rowOff>
    </xdr:from>
    <xdr:to>
      <xdr:col>11</xdr:col>
      <xdr:colOff>161925</xdr:colOff>
      <xdr:row>344</xdr:row>
      <xdr:rowOff>114300</xdr:rowOff>
    </xdr:to>
    <xdr:pic>
      <xdr:nvPicPr>
        <xdr:cNvPr id="54" name="Picture 99"/>
        <xdr:cNvPicPr preferRelativeResize="1">
          <a:picLocks noChangeAspect="1"/>
        </xdr:cNvPicPr>
      </xdr:nvPicPr>
      <xdr:blipFill>
        <a:blip r:embed="rId17"/>
        <a:stretch>
          <a:fillRect/>
        </a:stretch>
      </xdr:blipFill>
      <xdr:spPr>
        <a:xfrm>
          <a:off x="657225" y="55559325"/>
          <a:ext cx="6315075" cy="35337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38100</xdr:colOff>
      <xdr:row>353</xdr:row>
      <xdr:rowOff>142875</xdr:rowOff>
    </xdr:from>
    <xdr:to>
      <xdr:col>11</xdr:col>
      <xdr:colOff>180975</xdr:colOff>
      <xdr:row>371</xdr:row>
      <xdr:rowOff>0</xdr:rowOff>
    </xdr:to>
    <xdr:pic>
      <xdr:nvPicPr>
        <xdr:cNvPr id="55" name="Picture 102"/>
        <xdr:cNvPicPr preferRelativeResize="1">
          <a:picLocks noChangeAspect="1"/>
        </xdr:cNvPicPr>
      </xdr:nvPicPr>
      <xdr:blipFill>
        <a:blip r:embed="rId18"/>
        <a:stretch>
          <a:fillRect/>
        </a:stretch>
      </xdr:blipFill>
      <xdr:spPr>
        <a:xfrm>
          <a:off x="676275" y="60664725"/>
          <a:ext cx="6315075" cy="2943225"/>
        </a:xfrm>
        <a:prstGeom prst="rect">
          <a:avLst/>
        </a:prstGeom>
        <a:solidFill>
          <a:srgbClr val="FFFFFF"/>
        </a:solidFill>
        <a:ln w="19050" cmpd="sng">
          <a:solidFill>
            <a:srgbClr val="0000FF"/>
          </a:solidFill>
          <a:headEnd type="none"/>
          <a:tailEnd type="none"/>
        </a:ln>
      </xdr:spPr>
    </xdr:pic>
    <xdr:clientData/>
  </xdr:twoCellAnchor>
  <xdr:twoCellAnchor>
    <xdr:from>
      <xdr:col>2</xdr:col>
      <xdr:colOff>123825</xdr:colOff>
      <xdr:row>376</xdr:row>
      <xdr:rowOff>133350</xdr:rowOff>
    </xdr:from>
    <xdr:to>
      <xdr:col>10</xdr:col>
      <xdr:colOff>238125</xdr:colOff>
      <xdr:row>393</xdr:row>
      <xdr:rowOff>133350</xdr:rowOff>
    </xdr:to>
    <xdr:grpSp>
      <xdr:nvGrpSpPr>
        <xdr:cNvPr id="56" name="Group 109"/>
        <xdr:cNvGrpSpPr>
          <a:grpSpLocks/>
        </xdr:cNvGrpSpPr>
      </xdr:nvGrpSpPr>
      <xdr:grpSpPr>
        <a:xfrm>
          <a:off x="762000" y="64598550"/>
          <a:ext cx="5600700" cy="2914650"/>
          <a:chOff x="80" y="6758"/>
          <a:chExt cx="588" cy="306"/>
        </a:xfrm>
        <a:solidFill>
          <a:srgbClr val="FFFFFF"/>
        </a:solidFill>
      </xdr:grpSpPr>
      <xdr:pic>
        <xdr:nvPicPr>
          <xdr:cNvPr id="57" name="Picture 104"/>
          <xdr:cNvPicPr preferRelativeResize="1">
            <a:picLocks noChangeAspect="1"/>
          </xdr:cNvPicPr>
        </xdr:nvPicPr>
        <xdr:blipFill>
          <a:blip r:embed="rId19"/>
          <a:stretch>
            <a:fillRect/>
          </a:stretch>
        </xdr:blipFill>
        <xdr:spPr>
          <a:xfrm>
            <a:off x="80" y="6758"/>
            <a:ext cx="276" cy="262"/>
          </a:xfrm>
          <a:prstGeom prst="rect">
            <a:avLst/>
          </a:prstGeom>
          <a:noFill/>
          <a:ln w="1" cmpd="sng">
            <a:noFill/>
          </a:ln>
        </xdr:spPr>
      </xdr:pic>
      <xdr:pic>
        <xdr:nvPicPr>
          <xdr:cNvPr id="58" name="Picture 105"/>
          <xdr:cNvPicPr preferRelativeResize="1">
            <a:picLocks noChangeAspect="1"/>
          </xdr:cNvPicPr>
        </xdr:nvPicPr>
        <xdr:blipFill>
          <a:blip r:embed="rId20"/>
          <a:stretch>
            <a:fillRect/>
          </a:stretch>
        </xdr:blipFill>
        <xdr:spPr>
          <a:xfrm>
            <a:off x="361" y="6760"/>
            <a:ext cx="307" cy="304"/>
          </a:xfrm>
          <a:prstGeom prst="rect">
            <a:avLst/>
          </a:prstGeom>
          <a:solidFill>
            <a:srgbClr val="FFFFFF"/>
          </a:solidFill>
          <a:ln w="19050" cmpd="sng">
            <a:solidFill>
              <a:srgbClr val="0000FF"/>
            </a:solidFill>
            <a:headEnd type="none"/>
            <a:tailEnd type="none"/>
          </a:ln>
        </xdr:spPr>
      </xdr:pic>
      <xdr:sp>
        <xdr:nvSpPr>
          <xdr:cNvPr id="59" name="Oval 106"/>
          <xdr:cNvSpPr>
            <a:spLocks/>
          </xdr:cNvSpPr>
        </xdr:nvSpPr>
        <xdr:spPr>
          <a:xfrm>
            <a:off x="512" y="6939"/>
            <a:ext cx="115"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107"/>
          <xdr:cNvSpPr>
            <a:spLocks/>
          </xdr:cNvSpPr>
        </xdr:nvSpPr>
        <xdr:spPr>
          <a:xfrm>
            <a:off x="93" y="6983"/>
            <a:ext cx="78" cy="2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108"/>
          <xdr:cNvSpPr>
            <a:spLocks/>
          </xdr:cNvSpPr>
        </xdr:nvSpPr>
        <xdr:spPr>
          <a:xfrm>
            <a:off x="490" y="7031"/>
            <a:ext cx="78" cy="2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28575</xdr:colOff>
      <xdr:row>397</xdr:row>
      <xdr:rowOff>76200</xdr:rowOff>
    </xdr:from>
    <xdr:to>
      <xdr:col>11</xdr:col>
      <xdr:colOff>142875</xdr:colOff>
      <xdr:row>414</xdr:row>
      <xdr:rowOff>76200</xdr:rowOff>
    </xdr:to>
    <xdr:pic>
      <xdr:nvPicPr>
        <xdr:cNvPr id="62" name="Picture 110"/>
        <xdr:cNvPicPr preferRelativeResize="1">
          <a:picLocks noChangeAspect="1"/>
        </xdr:cNvPicPr>
      </xdr:nvPicPr>
      <xdr:blipFill>
        <a:blip r:embed="rId21"/>
        <a:stretch>
          <a:fillRect/>
        </a:stretch>
      </xdr:blipFill>
      <xdr:spPr>
        <a:xfrm>
          <a:off x="666750" y="68141850"/>
          <a:ext cx="6286500" cy="29146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0</xdr:colOff>
      <xdr:row>418</xdr:row>
      <xdr:rowOff>0</xdr:rowOff>
    </xdr:from>
    <xdr:to>
      <xdr:col>12</xdr:col>
      <xdr:colOff>104775</xdr:colOff>
      <xdr:row>437</xdr:row>
      <xdr:rowOff>76200</xdr:rowOff>
    </xdr:to>
    <xdr:pic>
      <xdr:nvPicPr>
        <xdr:cNvPr id="63" name="Picture 111"/>
        <xdr:cNvPicPr preferRelativeResize="1">
          <a:picLocks noChangeAspect="1"/>
        </xdr:cNvPicPr>
      </xdr:nvPicPr>
      <xdr:blipFill>
        <a:blip r:embed="rId22"/>
        <a:stretch>
          <a:fillRect/>
        </a:stretch>
      </xdr:blipFill>
      <xdr:spPr>
        <a:xfrm>
          <a:off x="638175" y="71666100"/>
          <a:ext cx="6962775" cy="33337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0</xdr:colOff>
      <xdr:row>442</xdr:row>
      <xdr:rowOff>0</xdr:rowOff>
    </xdr:from>
    <xdr:to>
      <xdr:col>11</xdr:col>
      <xdr:colOff>95250</xdr:colOff>
      <xdr:row>462</xdr:row>
      <xdr:rowOff>142875</xdr:rowOff>
    </xdr:to>
    <xdr:pic>
      <xdr:nvPicPr>
        <xdr:cNvPr id="64" name="Picture 112"/>
        <xdr:cNvPicPr preferRelativeResize="1">
          <a:picLocks noChangeAspect="1"/>
        </xdr:cNvPicPr>
      </xdr:nvPicPr>
      <xdr:blipFill>
        <a:blip r:embed="rId23"/>
        <a:stretch>
          <a:fillRect/>
        </a:stretch>
      </xdr:blipFill>
      <xdr:spPr>
        <a:xfrm>
          <a:off x="638175" y="75780900"/>
          <a:ext cx="6267450" cy="3571875"/>
        </a:xfrm>
        <a:prstGeom prst="rect">
          <a:avLst/>
        </a:prstGeom>
        <a:solidFill>
          <a:srgbClr val="FFFFFF"/>
        </a:solidFill>
        <a:ln w="19050"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5</xdr:row>
      <xdr:rowOff>152400</xdr:rowOff>
    </xdr:from>
    <xdr:to>
      <xdr:col>9</xdr:col>
      <xdr:colOff>657225</xdr:colOff>
      <xdr:row>13</xdr:row>
      <xdr:rowOff>38100</xdr:rowOff>
    </xdr:to>
    <xdr:pic>
      <xdr:nvPicPr>
        <xdr:cNvPr id="1" name="Picture 1"/>
        <xdr:cNvPicPr preferRelativeResize="1">
          <a:picLocks noChangeAspect="1"/>
        </xdr:cNvPicPr>
      </xdr:nvPicPr>
      <xdr:blipFill>
        <a:blip r:embed="rId1"/>
        <a:stretch>
          <a:fillRect/>
        </a:stretch>
      </xdr:blipFill>
      <xdr:spPr>
        <a:xfrm>
          <a:off x="733425" y="1009650"/>
          <a:ext cx="5429250" cy="125730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352425</xdr:colOff>
      <xdr:row>16</xdr:row>
      <xdr:rowOff>123825</xdr:rowOff>
    </xdr:from>
    <xdr:to>
      <xdr:col>6</xdr:col>
      <xdr:colOff>114300</xdr:colOff>
      <xdr:row>32</xdr:row>
      <xdr:rowOff>28575</xdr:rowOff>
    </xdr:to>
    <xdr:pic>
      <xdr:nvPicPr>
        <xdr:cNvPr id="2" name="Picture 2"/>
        <xdr:cNvPicPr preferRelativeResize="1">
          <a:picLocks noChangeAspect="1"/>
        </xdr:cNvPicPr>
      </xdr:nvPicPr>
      <xdr:blipFill>
        <a:blip r:embed="rId2"/>
        <a:stretch>
          <a:fillRect/>
        </a:stretch>
      </xdr:blipFill>
      <xdr:spPr>
        <a:xfrm>
          <a:off x="1057275" y="2867025"/>
          <a:ext cx="2505075" cy="2647950"/>
        </a:xfrm>
        <a:prstGeom prst="rect">
          <a:avLst/>
        </a:prstGeom>
        <a:noFill/>
        <a:ln w="1" cmpd="sng">
          <a:noFill/>
        </a:ln>
      </xdr:spPr>
    </xdr:pic>
    <xdr:clientData/>
  </xdr:twoCellAnchor>
  <xdr:twoCellAnchor editAs="oneCell">
    <xdr:from>
      <xdr:col>2</xdr:col>
      <xdr:colOff>19050</xdr:colOff>
      <xdr:row>39</xdr:row>
      <xdr:rowOff>114300</xdr:rowOff>
    </xdr:from>
    <xdr:to>
      <xdr:col>10</xdr:col>
      <xdr:colOff>657225</xdr:colOff>
      <xdr:row>65</xdr:row>
      <xdr:rowOff>47625</xdr:rowOff>
    </xdr:to>
    <xdr:pic>
      <xdr:nvPicPr>
        <xdr:cNvPr id="3" name="Picture 4"/>
        <xdr:cNvPicPr preferRelativeResize="1">
          <a:picLocks noChangeAspect="1"/>
        </xdr:cNvPicPr>
      </xdr:nvPicPr>
      <xdr:blipFill>
        <a:blip r:embed="rId3"/>
        <a:stretch>
          <a:fillRect/>
        </a:stretch>
      </xdr:blipFill>
      <xdr:spPr>
        <a:xfrm>
          <a:off x="723900" y="6800850"/>
          <a:ext cx="6124575" cy="4391025"/>
        </a:xfrm>
        <a:prstGeom prst="rect">
          <a:avLst/>
        </a:prstGeom>
        <a:solidFill>
          <a:srgbClr val="FFFFFF"/>
        </a:solidFill>
        <a:ln w="19050" cmpd="sng">
          <a:solidFill>
            <a:srgbClr val="0000FF"/>
          </a:solidFill>
          <a:headEnd type="none"/>
          <a:tailEnd type="none"/>
        </a:ln>
      </xdr:spPr>
    </xdr:pic>
    <xdr:clientData/>
  </xdr:twoCellAnchor>
  <xdr:twoCellAnchor>
    <xdr:from>
      <xdr:col>2</xdr:col>
      <xdr:colOff>57150</xdr:colOff>
      <xdr:row>73</xdr:row>
      <xdr:rowOff>0</xdr:rowOff>
    </xdr:from>
    <xdr:to>
      <xdr:col>10</xdr:col>
      <xdr:colOff>638175</xdr:colOff>
      <xdr:row>97</xdr:row>
      <xdr:rowOff>114300</xdr:rowOff>
    </xdr:to>
    <xdr:grpSp>
      <xdr:nvGrpSpPr>
        <xdr:cNvPr id="4" name="Group 7"/>
        <xdr:cNvGrpSpPr>
          <a:grpSpLocks/>
        </xdr:cNvGrpSpPr>
      </xdr:nvGrpSpPr>
      <xdr:grpSpPr>
        <a:xfrm>
          <a:off x="762000" y="12515850"/>
          <a:ext cx="6067425" cy="4229100"/>
          <a:chOff x="80" y="1314"/>
          <a:chExt cx="637" cy="444"/>
        </a:xfrm>
        <a:solidFill>
          <a:srgbClr val="FFFFFF"/>
        </a:solidFill>
      </xdr:grpSpPr>
      <xdr:pic>
        <xdr:nvPicPr>
          <xdr:cNvPr id="5" name="Picture 5"/>
          <xdr:cNvPicPr preferRelativeResize="1">
            <a:picLocks noChangeAspect="1"/>
          </xdr:cNvPicPr>
        </xdr:nvPicPr>
        <xdr:blipFill>
          <a:blip r:embed="rId4"/>
          <a:stretch>
            <a:fillRect/>
          </a:stretch>
        </xdr:blipFill>
        <xdr:spPr>
          <a:xfrm>
            <a:off x="80" y="1314"/>
            <a:ext cx="637" cy="444"/>
          </a:xfrm>
          <a:prstGeom prst="rect">
            <a:avLst/>
          </a:prstGeom>
          <a:solidFill>
            <a:srgbClr val="FFFFFF"/>
          </a:solidFill>
          <a:ln w="19050" cmpd="sng">
            <a:solidFill>
              <a:srgbClr val="0000FF"/>
            </a:solidFill>
            <a:headEnd type="none"/>
            <a:tailEnd type="none"/>
          </a:ln>
        </xdr:spPr>
      </xdr:pic>
      <xdr:sp>
        <xdr:nvSpPr>
          <xdr:cNvPr id="6" name="Oval 6"/>
          <xdr:cNvSpPr>
            <a:spLocks/>
          </xdr:cNvSpPr>
        </xdr:nvSpPr>
        <xdr:spPr>
          <a:xfrm>
            <a:off x="265" y="1562"/>
            <a:ext cx="189" cy="29"/>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19050</xdr:colOff>
      <xdr:row>101</xdr:row>
      <xdr:rowOff>0</xdr:rowOff>
    </xdr:from>
    <xdr:to>
      <xdr:col>11</xdr:col>
      <xdr:colOff>28575</xdr:colOff>
      <xdr:row>122</xdr:row>
      <xdr:rowOff>0</xdr:rowOff>
    </xdr:to>
    <xdr:pic>
      <xdr:nvPicPr>
        <xdr:cNvPr id="7" name="Picture 8"/>
        <xdr:cNvPicPr preferRelativeResize="1">
          <a:picLocks noChangeAspect="1"/>
        </xdr:cNvPicPr>
      </xdr:nvPicPr>
      <xdr:blipFill>
        <a:blip r:embed="rId5"/>
        <a:stretch>
          <a:fillRect/>
        </a:stretch>
      </xdr:blipFill>
      <xdr:spPr>
        <a:xfrm>
          <a:off x="723900" y="17316450"/>
          <a:ext cx="6181725" cy="36004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126</xdr:row>
      <xdr:rowOff>133350</xdr:rowOff>
    </xdr:from>
    <xdr:to>
      <xdr:col>11</xdr:col>
      <xdr:colOff>0</xdr:colOff>
      <xdr:row>146</xdr:row>
      <xdr:rowOff>85725</xdr:rowOff>
    </xdr:to>
    <xdr:pic>
      <xdr:nvPicPr>
        <xdr:cNvPr id="8" name="Picture 9"/>
        <xdr:cNvPicPr preferRelativeResize="1">
          <a:picLocks noChangeAspect="1"/>
        </xdr:cNvPicPr>
      </xdr:nvPicPr>
      <xdr:blipFill>
        <a:blip r:embed="rId6"/>
        <a:stretch>
          <a:fillRect/>
        </a:stretch>
      </xdr:blipFill>
      <xdr:spPr>
        <a:xfrm>
          <a:off x="723900" y="21736050"/>
          <a:ext cx="6153150" cy="33813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149</xdr:row>
      <xdr:rowOff>161925</xdr:rowOff>
    </xdr:from>
    <xdr:to>
      <xdr:col>11</xdr:col>
      <xdr:colOff>47625</xdr:colOff>
      <xdr:row>174</xdr:row>
      <xdr:rowOff>133350</xdr:rowOff>
    </xdr:to>
    <xdr:pic>
      <xdr:nvPicPr>
        <xdr:cNvPr id="9" name="Picture 10"/>
        <xdr:cNvPicPr preferRelativeResize="1">
          <a:picLocks noChangeAspect="1"/>
        </xdr:cNvPicPr>
      </xdr:nvPicPr>
      <xdr:blipFill>
        <a:blip r:embed="rId7"/>
        <a:stretch>
          <a:fillRect/>
        </a:stretch>
      </xdr:blipFill>
      <xdr:spPr>
        <a:xfrm>
          <a:off x="723900" y="25707975"/>
          <a:ext cx="6200775" cy="42576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9525</xdr:colOff>
      <xdr:row>177</xdr:row>
      <xdr:rowOff>133350</xdr:rowOff>
    </xdr:from>
    <xdr:to>
      <xdr:col>11</xdr:col>
      <xdr:colOff>19050</xdr:colOff>
      <xdr:row>202</xdr:row>
      <xdr:rowOff>66675</xdr:rowOff>
    </xdr:to>
    <xdr:pic>
      <xdr:nvPicPr>
        <xdr:cNvPr id="10" name="Picture 11"/>
        <xdr:cNvPicPr preferRelativeResize="1">
          <a:picLocks noChangeAspect="1"/>
        </xdr:cNvPicPr>
      </xdr:nvPicPr>
      <xdr:blipFill>
        <a:blip r:embed="rId8"/>
        <a:stretch>
          <a:fillRect/>
        </a:stretch>
      </xdr:blipFill>
      <xdr:spPr>
        <a:xfrm>
          <a:off x="714375" y="30480000"/>
          <a:ext cx="6181725" cy="4219575"/>
        </a:xfrm>
        <a:prstGeom prst="rect">
          <a:avLst/>
        </a:prstGeom>
        <a:solidFill>
          <a:srgbClr val="FFFFFF"/>
        </a:solidFill>
        <a:ln w="19050"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H7"/>
  <sheetViews>
    <sheetView tabSelected="1" workbookViewId="0" topLeftCell="A1">
      <selection activeCell="A1" sqref="A1"/>
    </sheetView>
  </sheetViews>
  <sheetFormatPr defaultColWidth="9.00390625" defaultRowHeight="13.5"/>
  <sheetData>
    <row r="1" s="1" customFormat="1" ht="13.5">
      <c r="H1" s="2"/>
    </row>
    <row r="2" spans="2:8" s="1" customFormat="1" ht="13.5">
      <c r="B2" s="3" t="s">
        <v>0</v>
      </c>
      <c r="H2" s="2"/>
    </row>
    <row r="3" spans="2:8" s="1" customFormat="1" ht="13.5">
      <c r="B3" s="3" t="s">
        <v>1</v>
      </c>
      <c r="H3" s="2"/>
    </row>
    <row r="4" spans="2:8" s="1" customFormat="1" ht="13.5">
      <c r="B4" s="3" t="s">
        <v>2</v>
      </c>
      <c r="H4" s="2"/>
    </row>
    <row r="5" s="1" customFormat="1" ht="13.5">
      <c r="H5" s="2"/>
    </row>
    <row r="6" spans="2:8" s="1" customFormat="1" ht="13.5">
      <c r="B6" s="3" t="s">
        <v>3</v>
      </c>
      <c r="H6" s="2"/>
    </row>
    <row r="7" s="1" customFormat="1" ht="13.5">
      <c r="H7" s="2"/>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D468"/>
  <sheetViews>
    <sheetView workbookViewId="0" topLeftCell="A1">
      <selection activeCell="A1" sqref="A1"/>
    </sheetView>
  </sheetViews>
  <sheetFormatPr defaultColWidth="9.00390625" defaultRowHeight="13.5"/>
  <cols>
    <col min="1" max="1" width="4.875" style="13" customWidth="1"/>
    <col min="2" max="2" width="3.50390625" style="17" customWidth="1"/>
  </cols>
  <sheetData>
    <row r="1" ht="13.5">
      <c r="A1" s="14"/>
    </row>
    <row r="2" spans="1:2" ht="13.5">
      <c r="A2" s="13" t="s">
        <v>64</v>
      </c>
      <c r="B2" s="16" t="s">
        <v>65</v>
      </c>
    </row>
    <row r="3" ht="13.5">
      <c r="A3" s="14"/>
    </row>
    <row r="4" spans="1:3" ht="13.5">
      <c r="A4" s="14"/>
      <c r="B4" s="17" t="s">
        <v>66</v>
      </c>
      <c r="C4" t="s">
        <v>67</v>
      </c>
    </row>
    <row r="5" ht="13.5">
      <c r="A5" s="14"/>
    </row>
    <row r="6" ht="13.5">
      <c r="A6" s="14"/>
    </row>
    <row r="7" ht="13.5">
      <c r="A7" s="14"/>
    </row>
    <row r="8" ht="13.5">
      <c r="A8" s="14"/>
    </row>
    <row r="9" ht="13.5"/>
    <row r="10" ht="13.5"/>
    <row r="11" ht="13.5"/>
    <row r="12" ht="13.5"/>
    <row r="13" ht="13.5">
      <c r="A13" s="15"/>
    </row>
    <row r="14" ht="13.5">
      <c r="A14" s="15"/>
    </row>
    <row r="15" ht="13.5"/>
    <row r="16" ht="13.5"/>
    <row r="17" ht="13.5"/>
    <row r="18" ht="13.5"/>
    <row r="19" ht="13.5"/>
    <row r="20" ht="13.5"/>
    <row r="21" ht="13.5"/>
    <row r="22" ht="13.5"/>
    <row r="23" ht="13.5"/>
    <row r="24" ht="13.5"/>
    <row r="26" spans="2:3" ht="13.5">
      <c r="B26" s="17" t="s">
        <v>68</v>
      </c>
      <c r="C26" t="s">
        <v>69</v>
      </c>
    </row>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1" spans="2:3" ht="13.5">
      <c r="B51" s="17" t="s">
        <v>70</v>
      </c>
      <c r="C51" t="s">
        <v>114</v>
      </c>
    </row>
    <row r="53" ht="13.5">
      <c r="C53" t="s">
        <v>72</v>
      </c>
    </row>
    <row r="54" ht="13.5">
      <c r="C54" t="s">
        <v>118</v>
      </c>
    </row>
    <row r="55" ht="13.5">
      <c r="C55" t="s">
        <v>112</v>
      </c>
    </row>
    <row r="57" ht="13.5">
      <c r="C57" t="s">
        <v>73</v>
      </c>
    </row>
    <row r="58" ht="13.5">
      <c r="C58" t="s">
        <v>113</v>
      </c>
    </row>
    <row r="59" ht="13.5"/>
    <row r="60" ht="13.5"/>
    <row r="61" ht="13.5"/>
    <row r="62" ht="13.5"/>
    <row r="63" ht="13.5"/>
    <row r="64" ht="13.5"/>
    <row r="65" ht="13.5"/>
    <row r="66" ht="13.5"/>
    <row r="67" ht="13.5"/>
    <row r="68" ht="13.5"/>
    <row r="69" ht="13.5"/>
    <row r="70" ht="13.5"/>
    <row r="71" ht="13.5"/>
    <row r="72" ht="13.5"/>
    <row r="73" ht="13.5"/>
    <row r="74" ht="13.5"/>
    <row r="75" ht="13.5"/>
    <row r="76" ht="13.5"/>
    <row r="77" ht="13.5">
      <c r="A77" s="15"/>
    </row>
    <row r="78" ht="13.5">
      <c r="A78" s="15"/>
    </row>
    <row r="79" ht="13.5"/>
    <row r="80" ht="13.5"/>
    <row r="81" spans="2:3" ht="13.5">
      <c r="B81" s="17" t="s">
        <v>74</v>
      </c>
      <c r="C81" t="s">
        <v>115</v>
      </c>
    </row>
    <row r="82" ht="13.5">
      <c r="C82" t="s">
        <v>71</v>
      </c>
    </row>
    <row r="83" ht="13.5"/>
    <row r="84" ht="13.5"/>
    <row r="85" ht="13.5"/>
    <row r="86" ht="13.5"/>
    <row r="87" ht="13.5"/>
    <row r="88" ht="13.5"/>
    <row r="89" ht="13.5"/>
    <row r="90" ht="13.5"/>
    <row r="91" ht="13.5"/>
    <row r="92" ht="13.5"/>
    <row r="93" ht="13.5"/>
    <row r="94" ht="13.5"/>
    <row r="95" ht="13.5"/>
    <row r="96" ht="13.5"/>
    <row r="97" ht="13.5"/>
    <row r="98" ht="13.5"/>
    <row r="99" ht="13.5"/>
    <row r="101" spans="2:3" ht="13.5">
      <c r="B101" s="17" t="s">
        <v>75</v>
      </c>
      <c r="C101" t="s">
        <v>116</v>
      </c>
    </row>
    <row r="102" ht="13.5">
      <c r="C102" t="s">
        <v>117</v>
      </c>
    </row>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1" spans="2:3" ht="13.5">
      <c r="B141" s="17" t="s">
        <v>78</v>
      </c>
      <c r="C141" t="s">
        <v>79</v>
      </c>
    </row>
    <row r="142" ht="13.5">
      <c r="C142" t="s">
        <v>80</v>
      </c>
    </row>
    <row r="143" ht="13.5">
      <c r="C143" t="s">
        <v>81</v>
      </c>
    </row>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8" spans="2:3" ht="13.5">
      <c r="B168" s="17" t="s">
        <v>82</v>
      </c>
      <c r="C168" t="s">
        <v>83</v>
      </c>
    </row>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2" spans="2:3" ht="13.5">
      <c r="B192" s="17" t="s">
        <v>84</v>
      </c>
      <c r="C192" t="s">
        <v>85</v>
      </c>
    </row>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1" spans="2:3" ht="13.5">
      <c r="B221" s="17" t="s">
        <v>86</v>
      </c>
      <c r="C221" t="s">
        <v>87</v>
      </c>
    </row>
    <row r="222" ht="13.5"/>
    <row r="223" ht="13.5"/>
    <row r="224" ht="13.5"/>
    <row r="225" ht="13.5"/>
    <row r="226" ht="13.5"/>
    <row r="227" ht="13.5"/>
    <row r="230" spans="2:3" ht="13.5">
      <c r="B230" s="17" t="s">
        <v>90</v>
      </c>
      <c r="C230" t="s">
        <v>132</v>
      </c>
    </row>
    <row r="233" spans="2:3" ht="13.5">
      <c r="B233" s="17" t="s">
        <v>133</v>
      </c>
      <c r="C233" t="s">
        <v>91</v>
      </c>
    </row>
    <row r="234" ht="13.5">
      <c r="C234" t="s">
        <v>92</v>
      </c>
    </row>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7" spans="1:2" ht="13.5">
      <c r="A267" s="13" t="s">
        <v>76</v>
      </c>
      <c r="B267" s="18" t="s">
        <v>88</v>
      </c>
    </row>
    <row r="269" ht="13.5">
      <c r="C269" t="s">
        <v>89</v>
      </c>
    </row>
    <row r="271" spans="2:3" ht="13.5">
      <c r="B271" s="17" t="s">
        <v>66</v>
      </c>
      <c r="C271" t="s">
        <v>97</v>
      </c>
    </row>
    <row r="272" ht="13.5">
      <c r="D272" t="s">
        <v>93</v>
      </c>
    </row>
    <row r="273" ht="13.5">
      <c r="D273" t="s">
        <v>94</v>
      </c>
    </row>
    <row r="274" ht="13.5">
      <c r="D274" t="s">
        <v>119</v>
      </c>
    </row>
    <row r="275" ht="13.5"/>
    <row r="276" ht="13.5"/>
    <row r="277" ht="13.5"/>
    <row r="278" ht="13.5"/>
    <row r="279" ht="13.5"/>
    <row r="280" ht="13.5"/>
    <row r="281" ht="13.5"/>
    <row r="282" ht="13.5"/>
    <row r="283" ht="13.5"/>
    <row r="284" ht="13.5"/>
    <row r="285" ht="13.5"/>
    <row r="286" ht="13.5"/>
    <row r="288" spans="2:3" ht="13.5">
      <c r="B288" s="17" t="s">
        <v>68</v>
      </c>
      <c r="C288" s="20" t="s">
        <v>95</v>
      </c>
    </row>
    <row r="289" ht="13.5">
      <c r="C289" s="20" t="s">
        <v>96</v>
      </c>
    </row>
    <row r="291" ht="13.5">
      <c r="C291" t="s">
        <v>98</v>
      </c>
    </row>
    <row r="292" ht="13.5">
      <c r="D292" t="s">
        <v>99</v>
      </c>
    </row>
    <row r="293" ht="13.5">
      <c r="D293" t="s">
        <v>100</v>
      </c>
    </row>
    <row r="294" ht="13.5">
      <c r="C294" t="s">
        <v>101</v>
      </c>
    </row>
    <row r="295" ht="13.5">
      <c r="D295" t="s">
        <v>102</v>
      </c>
    </row>
    <row r="296" ht="13.5">
      <c r="D296" t="s">
        <v>103</v>
      </c>
    </row>
    <row r="297" ht="13.5">
      <c r="C297" t="s">
        <v>104</v>
      </c>
    </row>
    <row r="298" ht="13.5">
      <c r="D298" t="s">
        <v>105</v>
      </c>
    </row>
    <row r="299" ht="13.5">
      <c r="D299" t="s">
        <v>100</v>
      </c>
    </row>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3" spans="2:3" ht="13.5">
      <c r="B323" s="17" t="s">
        <v>70</v>
      </c>
      <c r="C323" t="s">
        <v>106</v>
      </c>
    </row>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8" spans="1:2" ht="13.5">
      <c r="A348" s="13" t="s">
        <v>107</v>
      </c>
      <c r="B348" s="19" t="s">
        <v>108</v>
      </c>
    </row>
    <row r="349" ht="13.5">
      <c r="C349" t="s">
        <v>109</v>
      </c>
    </row>
    <row r="350" ht="13.5">
      <c r="C350" t="s">
        <v>110</v>
      </c>
    </row>
    <row r="351" ht="13.5">
      <c r="C351" t="s">
        <v>111</v>
      </c>
    </row>
    <row r="353" spans="2:3" ht="13.5">
      <c r="B353" s="17" t="s">
        <v>66</v>
      </c>
      <c r="C353" t="s">
        <v>134</v>
      </c>
    </row>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spans="2:3" ht="13.5">
      <c r="B373" s="17" t="s">
        <v>135</v>
      </c>
      <c r="C373" t="s">
        <v>139</v>
      </c>
    </row>
    <row r="374" ht="13.5">
      <c r="C374" t="s">
        <v>136</v>
      </c>
    </row>
    <row r="375" ht="13.5">
      <c r="C375" t="s">
        <v>137</v>
      </c>
    </row>
    <row r="376" ht="13.5">
      <c r="C376" s="26" t="s">
        <v>147</v>
      </c>
    </row>
    <row r="377" ht="13.5"/>
    <row r="378" ht="13.5"/>
    <row r="379" ht="13.5"/>
    <row r="380" ht="13.5"/>
    <row r="381" ht="13.5"/>
    <row r="382" ht="13.5"/>
    <row r="383" ht="13.5"/>
    <row r="384" ht="13.5"/>
    <row r="385" ht="13.5"/>
    <row r="386" ht="13.5"/>
    <row r="387" ht="13.5"/>
    <row r="388" ht="13.5"/>
    <row r="389" ht="13.5"/>
    <row r="390" ht="13.5"/>
    <row r="391" ht="13.5"/>
    <row r="392" ht="13.5"/>
    <row r="393" ht="13.5"/>
    <row r="394" ht="13.5"/>
    <row r="397" ht="13.5">
      <c r="C397" t="s">
        <v>138</v>
      </c>
    </row>
    <row r="398" ht="13.5"/>
    <row r="399" ht="13.5"/>
    <row r="400" ht="13.5"/>
    <row r="401" ht="13.5"/>
    <row r="402" ht="13.5"/>
    <row r="403" ht="13.5"/>
    <row r="404" ht="13.5"/>
    <row r="405" ht="13.5"/>
    <row r="406" ht="13.5"/>
    <row r="407" ht="13.5"/>
    <row r="408" ht="13.5"/>
    <row r="409" ht="13.5"/>
    <row r="410" ht="13.5"/>
    <row r="411" ht="13.5"/>
    <row r="412" ht="13.5"/>
    <row r="413" ht="13.5"/>
    <row r="414" ht="13.5"/>
    <row r="415" ht="13.5"/>
    <row r="417" spans="2:3" ht="13.5">
      <c r="B417" s="17" t="s">
        <v>140</v>
      </c>
      <c r="C417" t="s">
        <v>141</v>
      </c>
    </row>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40" spans="2:3" ht="13.5">
      <c r="B440" s="17" t="s">
        <v>142</v>
      </c>
      <c r="C440" t="s">
        <v>143</v>
      </c>
    </row>
    <row r="441" ht="13.5">
      <c r="C441" t="s">
        <v>144</v>
      </c>
    </row>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7" ht="13.5">
      <c r="C467" t="s">
        <v>145</v>
      </c>
    </row>
    <row r="468" ht="13.5">
      <c r="C468" t="s">
        <v>146</v>
      </c>
    </row>
  </sheetData>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C213"/>
  <sheetViews>
    <sheetView workbookViewId="0" topLeftCell="A1">
      <selection activeCell="A1" sqref="A1"/>
    </sheetView>
  </sheetViews>
  <sheetFormatPr defaultColWidth="9.00390625" defaultRowHeight="13.5"/>
  <cols>
    <col min="1" max="1" width="4.875" style="13" customWidth="1"/>
    <col min="2" max="2" width="4.375" style="17" customWidth="1"/>
  </cols>
  <sheetData>
    <row r="1" ht="13.5">
      <c r="A1" s="14"/>
    </row>
    <row r="2" ht="13.5">
      <c r="B2" t="s">
        <v>156</v>
      </c>
    </row>
    <row r="3" ht="13.5">
      <c r="B3" t="s">
        <v>157</v>
      </c>
    </row>
    <row r="4" spans="1:2" ht="13.5">
      <c r="A4" s="14"/>
      <c r="B4"/>
    </row>
    <row r="5" spans="1:2" ht="13.5">
      <c r="A5" s="14"/>
      <c r="B5" t="s">
        <v>158</v>
      </c>
    </row>
    <row r="6" ht="13.5">
      <c r="A6" s="14"/>
    </row>
    <row r="7" ht="13.5">
      <c r="A7" s="14"/>
    </row>
    <row r="8" ht="13.5">
      <c r="A8" s="14"/>
    </row>
    <row r="9" ht="13.5">
      <c r="A9" s="14"/>
    </row>
    <row r="10" ht="13.5">
      <c r="A10" s="14"/>
    </row>
    <row r="11" ht="13.5">
      <c r="A11" s="14"/>
    </row>
    <row r="12" ht="13.5">
      <c r="A12" s="14"/>
    </row>
    <row r="13" ht="13.5">
      <c r="A13" s="14"/>
    </row>
    <row r="14" ht="13.5">
      <c r="A14" s="14"/>
    </row>
    <row r="15" ht="13.5">
      <c r="A15" s="14"/>
    </row>
    <row r="16" spans="1:3" ht="13.5">
      <c r="A16" s="14"/>
      <c r="B16" s="17" t="s">
        <v>159</v>
      </c>
      <c r="C16" t="s">
        <v>148</v>
      </c>
    </row>
    <row r="17" ht="13.5">
      <c r="A17" s="14"/>
    </row>
    <row r="18" ht="13.5">
      <c r="A18" s="14"/>
    </row>
    <row r="19" ht="13.5">
      <c r="A19" s="14"/>
    </row>
    <row r="20" ht="13.5">
      <c r="A20" s="14"/>
    </row>
    <row r="21" ht="13.5">
      <c r="A21" s="14"/>
    </row>
    <row r="22" ht="13.5">
      <c r="A22" s="14"/>
    </row>
    <row r="23" ht="13.5">
      <c r="A23" s="14"/>
    </row>
    <row r="24" ht="13.5">
      <c r="A24" s="14"/>
    </row>
    <row r="25" ht="13.5">
      <c r="A25" s="14"/>
    </row>
    <row r="26" ht="13.5">
      <c r="A26" s="14"/>
    </row>
    <row r="27" ht="13.5">
      <c r="A27" s="14"/>
    </row>
    <row r="28" ht="13.5">
      <c r="A28" s="14"/>
    </row>
    <row r="29" ht="13.5">
      <c r="A29" s="14"/>
    </row>
    <row r="30" ht="13.5">
      <c r="A30" s="14"/>
    </row>
    <row r="31" ht="13.5">
      <c r="A31" s="14"/>
    </row>
    <row r="32" ht="13.5">
      <c r="A32" s="14"/>
    </row>
    <row r="33" ht="13.5">
      <c r="A33" s="14"/>
    </row>
    <row r="34" spans="1:3" ht="13.5">
      <c r="A34" s="14"/>
      <c r="B34" s="17" t="s">
        <v>160</v>
      </c>
      <c r="C34" t="s">
        <v>149</v>
      </c>
    </row>
    <row r="35" ht="13.5">
      <c r="A35" s="14"/>
    </row>
    <row r="36" spans="2:3" ht="13.5">
      <c r="B36" s="17" t="s">
        <v>161</v>
      </c>
      <c r="C36" t="s">
        <v>150</v>
      </c>
    </row>
    <row r="37" ht="13.5">
      <c r="C37" t="s">
        <v>151</v>
      </c>
    </row>
    <row r="38" ht="13.5">
      <c r="C38" t="s">
        <v>152</v>
      </c>
    </row>
    <row r="39" ht="13.5">
      <c r="C39" t="s">
        <v>162</v>
      </c>
    </row>
    <row r="40" ht="13.5">
      <c r="A40" s="15"/>
    </row>
    <row r="41" ht="13.5">
      <c r="A41" s="15"/>
    </row>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8" spans="2:3" ht="13.5">
      <c r="B68" s="17" t="s">
        <v>168</v>
      </c>
      <c r="C68" t="s">
        <v>169</v>
      </c>
    </row>
    <row r="69" ht="13.5">
      <c r="C69" t="s">
        <v>153</v>
      </c>
    </row>
    <row r="70" ht="13.5">
      <c r="C70" t="s">
        <v>154</v>
      </c>
    </row>
    <row r="71" ht="13.5">
      <c r="C71" t="s">
        <v>155</v>
      </c>
    </row>
    <row r="72" ht="13.5">
      <c r="C72" t="s">
        <v>171</v>
      </c>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100" spans="2:3" ht="13.5">
      <c r="B100" s="17" t="s">
        <v>172</v>
      </c>
      <c r="C100" t="s">
        <v>173</v>
      </c>
    </row>
    <row r="102" ht="13.5"/>
    <row r="103" ht="13.5">
      <c r="A103" s="15"/>
    </row>
    <row r="104" ht="13.5">
      <c r="A104" s="15"/>
    </row>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spans="2:3" ht="13.5">
      <c r="B124" s="17" t="s">
        <v>174</v>
      </c>
      <c r="C124" t="s">
        <v>175</v>
      </c>
    </row>
    <row r="125" ht="13.5">
      <c r="C125" t="s">
        <v>176</v>
      </c>
    </row>
    <row r="126" ht="13.5">
      <c r="C126" t="s">
        <v>189</v>
      </c>
    </row>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9" ht="13.5">
      <c r="C149" t="s">
        <v>190</v>
      </c>
    </row>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7" spans="2:3" ht="13.5">
      <c r="B177" s="17" t="s">
        <v>191</v>
      </c>
      <c r="C177" t="s">
        <v>192</v>
      </c>
    </row>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5" ht="13.5">
      <c r="C205" t="s">
        <v>193</v>
      </c>
    </row>
    <row r="206" ht="13.5">
      <c r="C206" t="s">
        <v>194</v>
      </c>
    </row>
    <row r="207" ht="13.5">
      <c r="C207" t="s">
        <v>195</v>
      </c>
    </row>
    <row r="209" ht="13.5">
      <c r="C209" t="s">
        <v>197</v>
      </c>
    </row>
    <row r="213" ht="13.5">
      <c r="C213" t="s">
        <v>196</v>
      </c>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2:G60"/>
  <sheetViews>
    <sheetView zoomScale="90" zoomScaleNormal="90" workbookViewId="0" topLeftCell="A1">
      <selection activeCell="A2" sqref="A2"/>
    </sheetView>
  </sheetViews>
  <sheetFormatPr defaultColWidth="9.00390625" defaultRowHeight="13.5"/>
  <cols>
    <col min="1" max="1" width="8.625" style="1" bestFit="1" customWidth="1"/>
    <col min="2" max="2" width="16.75390625" style="1" customWidth="1"/>
    <col min="3" max="3" width="11.00390625" style="1" customWidth="1"/>
    <col min="4" max="4" width="9.75390625" style="1" customWidth="1"/>
    <col min="5" max="5" width="12.875" style="1" customWidth="1"/>
    <col min="6" max="6" width="6.375" style="1" customWidth="1"/>
    <col min="7" max="7" width="9.625" style="8" customWidth="1"/>
    <col min="8" max="14" width="8.125" style="1" customWidth="1"/>
    <col min="20" max="20" width="9.00390625" style="1" customWidth="1"/>
    <col min="21" max="21" width="9.00390625" style="6" customWidth="1"/>
    <col min="22" max="16384" width="9.00390625" style="1" customWidth="1"/>
  </cols>
  <sheetData>
    <row r="2" spans="1:7" ht="13.5">
      <c r="A2" s="4" t="s">
        <v>4</v>
      </c>
      <c r="B2" s="4" t="s">
        <v>5</v>
      </c>
      <c r="C2" s="4" t="s">
        <v>6</v>
      </c>
      <c r="D2" s="4" t="s">
        <v>38</v>
      </c>
      <c r="E2" s="4" t="s">
        <v>7</v>
      </c>
      <c r="F2" s="4" t="s">
        <v>8</v>
      </c>
      <c r="G2" s="5" t="s">
        <v>39</v>
      </c>
    </row>
    <row r="3" spans="1:7" ht="13.5">
      <c r="A3" s="32">
        <v>38443</v>
      </c>
      <c r="B3" s="33" t="s">
        <v>120</v>
      </c>
      <c r="C3" s="33" t="s">
        <v>9</v>
      </c>
      <c r="D3" s="33" t="str">
        <f>VLOOKUP(C3,'参照表'!$B$3:$C$21,2,FALSE)</f>
        <v>県南地区</v>
      </c>
      <c r="E3" s="33" t="s">
        <v>10</v>
      </c>
      <c r="F3" s="34">
        <v>73</v>
      </c>
      <c r="G3" s="35">
        <f>F3*VLOOKUP(E3,'参照表'!$E$4:$F$8,2,FALSE)</f>
        <v>558742</v>
      </c>
    </row>
    <row r="4" spans="1:7" ht="13.5">
      <c r="A4" s="32">
        <v>38443</v>
      </c>
      <c r="B4" s="33" t="s">
        <v>121</v>
      </c>
      <c r="C4" s="33" t="s">
        <v>13</v>
      </c>
      <c r="D4" s="33" t="str">
        <f>VLOOKUP(C4,'参照表'!$B$3:$C$21,2,FALSE)</f>
        <v>県東地区</v>
      </c>
      <c r="E4" s="33" t="s">
        <v>10</v>
      </c>
      <c r="F4" s="34">
        <v>22</v>
      </c>
      <c r="G4" s="35">
        <f>F4*VLOOKUP(E4,'参照表'!$E$4:$F$8,2,FALSE)</f>
        <v>168388</v>
      </c>
    </row>
    <row r="5" spans="1:7" ht="13.5">
      <c r="A5" s="32">
        <v>38444</v>
      </c>
      <c r="B5" s="33" t="s">
        <v>123</v>
      </c>
      <c r="C5" s="33" t="s">
        <v>16</v>
      </c>
      <c r="D5" s="33" t="str">
        <f>VLOOKUP(C5,'参照表'!$B$3:$C$21,2,FALSE)</f>
        <v>県南地区</v>
      </c>
      <c r="E5" s="33" t="s">
        <v>10</v>
      </c>
      <c r="F5" s="34">
        <v>54</v>
      </c>
      <c r="G5" s="35">
        <f>F5*VLOOKUP(E5,'参照表'!$E$4:$F$8,2,FALSE)</f>
        <v>413316</v>
      </c>
    </row>
    <row r="6" spans="1:7" ht="13.5">
      <c r="A6" s="32">
        <v>38444</v>
      </c>
      <c r="B6" s="33" t="s">
        <v>122</v>
      </c>
      <c r="C6" s="33" t="s">
        <v>14</v>
      </c>
      <c r="D6" s="33" t="str">
        <f>VLOOKUP(C6,'参照表'!$B$3:$C$21,2,FALSE)</f>
        <v>県北地区</v>
      </c>
      <c r="E6" s="33" t="s">
        <v>15</v>
      </c>
      <c r="F6" s="34">
        <v>79</v>
      </c>
      <c r="G6" s="35">
        <f>F6*VLOOKUP(E6,'参照表'!$E$4:$F$8,2,FALSE)</f>
        <v>429128</v>
      </c>
    </row>
    <row r="7" spans="1:7" ht="13.5">
      <c r="A7" s="32">
        <v>38444</v>
      </c>
      <c r="B7" s="33" t="s">
        <v>124</v>
      </c>
      <c r="C7" s="33" t="s">
        <v>17</v>
      </c>
      <c r="D7" s="33" t="str">
        <f>VLOOKUP(C7,'参照表'!$B$3:$C$21,2,FALSE)</f>
        <v>県北地区</v>
      </c>
      <c r="E7" s="33" t="s">
        <v>15</v>
      </c>
      <c r="F7" s="34">
        <v>28</v>
      </c>
      <c r="G7" s="35">
        <f>F7*VLOOKUP(E7,'参照表'!$E$4:$F$8,2,FALSE)</f>
        <v>152096</v>
      </c>
    </row>
    <row r="8" spans="1:7" ht="13.5">
      <c r="A8" s="32">
        <v>38447</v>
      </c>
      <c r="B8" s="33" t="s">
        <v>124</v>
      </c>
      <c r="C8" s="33" t="s">
        <v>18</v>
      </c>
      <c r="D8" s="33" t="str">
        <f>VLOOKUP(C8,'参照表'!$B$3:$C$21,2,FALSE)</f>
        <v>県東地区</v>
      </c>
      <c r="E8" s="33" t="s">
        <v>19</v>
      </c>
      <c r="F8" s="34">
        <v>99</v>
      </c>
      <c r="G8" s="35">
        <f>F8*VLOOKUP(E8,'参照表'!$E$4:$F$8,2,FALSE)</f>
        <v>647757</v>
      </c>
    </row>
    <row r="9" spans="1:7" ht="13.5">
      <c r="A9" s="32">
        <v>38447</v>
      </c>
      <c r="B9" s="33" t="s">
        <v>121</v>
      </c>
      <c r="C9" s="33" t="s">
        <v>21</v>
      </c>
      <c r="D9" s="33" t="str">
        <f>VLOOKUP(C9,'参照表'!$B$3:$C$21,2,FALSE)</f>
        <v>県東地区</v>
      </c>
      <c r="E9" s="33" t="s">
        <v>22</v>
      </c>
      <c r="F9" s="34">
        <v>45</v>
      </c>
      <c r="G9" s="35">
        <f>F9*VLOOKUP(E9,'参照表'!$E$4:$F$8,2,FALSE)</f>
        <v>194445</v>
      </c>
    </row>
    <row r="10" spans="1:7" ht="13.5">
      <c r="A10" s="32">
        <v>38448</v>
      </c>
      <c r="B10" s="33" t="s">
        <v>123</v>
      </c>
      <c r="C10" s="33" t="s">
        <v>24</v>
      </c>
      <c r="D10" s="33" t="str">
        <f>VLOOKUP(C10,'参照表'!$B$3:$C$21,2,FALSE)</f>
        <v>県北地区</v>
      </c>
      <c r="E10" s="33" t="s">
        <v>10</v>
      </c>
      <c r="F10" s="34">
        <v>42</v>
      </c>
      <c r="G10" s="35">
        <f>F10*VLOOKUP(E10,'参照表'!$E$4:$F$8,2,FALSE)</f>
        <v>321468</v>
      </c>
    </row>
    <row r="11" spans="1:7" ht="13.5">
      <c r="A11" s="32">
        <v>38448</v>
      </c>
      <c r="B11" s="33" t="s">
        <v>125</v>
      </c>
      <c r="C11" s="33" t="s">
        <v>23</v>
      </c>
      <c r="D11" s="33" t="str">
        <f>VLOOKUP(C11,'参照表'!$B$3:$C$21,2,FALSE)</f>
        <v>県西地区</v>
      </c>
      <c r="E11" s="33" t="s">
        <v>22</v>
      </c>
      <c r="F11" s="34">
        <v>12</v>
      </c>
      <c r="G11" s="35">
        <f>F11*VLOOKUP(E11,'参照表'!$E$4:$F$8,2,FALSE)</f>
        <v>51852</v>
      </c>
    </row>
    <row r="12" spans="1:7" ht="13.5">
      <c r="A12" s="32">
        <v>38449</v>
      </c>
      <c r="B12" s="33" t="s">
        <v>125</v>
      </c>
      <c r="C12" s="33" t="s">
        <v>16</v>
      </c>
      <c r="D12" s="33" t="str">
        <f>VLOOKUP(C12,'参照表'!$B$3:$C$21,2,FALSE)</f>
        <v>県南地区</v>
      </c>
      <c r="E12" s="33" t="s">
        <v>10</v>
      </c>
      <c r="F12" s="34">
        <v>20</v>
      </c>
      <c r="G12" s="35">
        <f>F12*VLOOKUP(E12,'参照表'!$E$4:$F$8,2,FALSE)</f>
        <v>153080</v>
      </c>
    </row>
    <row r="13" spans="1:7" ht="13.5">
      <c r="A13" s="32">
        <v>38449</v>
      </c>
      <c r="B13" s="33" t="s">
        <v>122</v>
      </c>
      <c r="C13" s="33" t="s">
        <v>25</v>
      </c>
      <c r="D13" s="33" t="str">
        <f>VLOOKUP(C13,'参照表'!$B$3:$C$21,2,FALSE)</f>
        <v>県南地区</v>
      </c>
      <c r="E13" s="33" t="s">
        <v>15</v>
      </c>
      <c r="F13" s="34">
        <v>59</v>
      </c>
      <c r="G13" s="35">
        <f>F13*VLOOKUP(E13,'参照表'!$E$4:$F$8,2,FALSE)</f>
        <v>320488</v>
      </c>
    </row>
    <row r="14" spans="1:7" ht="13.5">
      <c r="A14" s="32">
        <v>38449</v>
      </c>
      <c r="B14" s="33" t="s">
        <v>121</v>
      </c>
      <c r="C14" s="33" t="s">
        <v>18</v>
      </c>
      <c r="D14" s="33" t="str">
        <f>VLOOKUP(C14,'参照表'!$B$3:$C$21,2,FALSE)</f>
        <v>県東地区</v>
      </c>
      <c r="E14" s="33" t="s">
        <v>22</v>
      </c>
      <c r="F14" s="34">
        <v>10</v>
      </c>
      <c r="G14" s="35">
        <f>F14*VLOOKUP(E14,'参照表'!$E$4:$F$8,2,FALSE)</f>
        <v>43210</v>
      </c>
    </row>
    <row r="15" spans="1:7" ht="13.5">
      <c r="A15" s="32">
        <v>38450</v>
      </c>
      <c r="B15" s="33" t="s">
        <v>127</v>
      </c>
      <c r="C15" s="33" t="s">
        <v>17</v>
      </c>
      <c r="D15" s="33" t="str">
        <f>VLOOKUP(C15,'参照表'!$B$3:$C$21,2,FALSE)</f>
        <v>県北地区</v>
      </c>
      <c r="E15" s="33" t="s">
        <v>15</v>
      </c>
      <c r="F15" s="34">
        <v>59</v>
      </c>
      <c r="G15" s="35">
        <f>F15*VLOOKUP(E15,'参照表'!$E$4:$F$8,2,FALSE)</f>
        <v>320488</v>
      </c>
    </row>
    <row r="16" spans="1:7" ht="13.5">
      <c r="A16" s="32">
        <v>38450</v>
      </c>
      <c r="B16" s="33" t="s">
        <v>126</v>
      </c>
      <c r="C16" s="33" t="s">
        <v>27</v>
      </c>
      <c r="D16" s="33" t="str">
        <f>VLOOKUP(C16,'参照表'!$B$3:$C$21,2,FALSE)</f>
        <v>県北地区</v>
      </c>
      <c r="E16" s="33" t="s">
        <v>28</v>
      </c>
      <c r="F16" s="34">
        <v>67</v>
      </c>
      <c r="G16" s="35">
        <f>F16*VLOOKUP(E16,'参照表'!$E$4:$F$8,2,FALSE)</f>
        <v>237314</v>
      </c>
    </row>
    <row r="17" spans="1:7" ht="13.5">
      <c r="A17" s="32">
        <v>38451</v>
      </c>
      <c r="B17" s="33" t="s">
        <v>127</v>
      </c>
      <c r="C17" s="33" t="s">
        <v>27</v>
      </c>
      <c r="D17" s="33" t="str">
        <f>VLOOKUP(C17,'参照表'!$B$3:$C$21,2,FALSE)</f>
        <v>県北地区</v>
      </c>
      <c r="E17" s="33" t="s">
        <v>19</v>
      </c>
      <c r="F17" s="34">
        <v>64</v>
      </c>
      <c r="G17" s="35">
        <f>F17*VLOOKUP(E17,'参照表'!$E$4:$F$8,2,FALSE)</f>
        <v>418752</v>
      </c>
    </row>
    <row r="18" spans="1:7" ht="13.5">
      <c r="A18" s="32">
        <v>38451</v>
      </c>
      <c r="B18" s="33" t="s">
        <v>128</v>
      </c>
      <c r="C18" s="33" t="s">
        <v>29</v>
      </c>
      <c r="D18" s="33" t="str">
        <f>VLOOKUP(C18,'参照表'!$B$3:$C$21,2,FALSE)</f>
        <v>県西地区</v>
      </c>
      <c r="E18" s="33" t="s">
        <v>19</v>
      </c>
      <c r="F18" s="34">
        <v>69</v>
      </c>
      <c r="G18" s="35">
        <f>F18*VLOOKUP(E18,'参照表'!$E$4:$F$8,2,FALSE)</f>
        <v>451467</v>
      </c>
    </row>
    <row r="19" spans="1:7" ht="13.5">
      <c r="A19" s="32">
        <v>38451</v>
      </c>
      <c r="B19" s="33" t="s">
        <v>121</v>
      </c>
      <c r="C19" s="33" t="s">
        <v>25</v>
      </c>
      <c r="D19" s="33" t="str">
        <f>VLOOKUP(C19,'参照表'!$B$3:$C$21,2,FALSE)</f>
        <v>県南地区</v>
      </c>
      <c r="E19" s="33" t="s">
        <v>15</v>
      </c>
      <c r="F19" s="34">
        <v>22</v>
      </c>
      <c r="G19" s="35">
        <f>F19*VLOOKUP(E19,'参照表'!$E$4:$F$8,2,FALSE)</f>
        <v>119504</v>
      </c>
    </row>
    <row r="20" spans="1:7" ht="13.5">
      <c r="A20" s="32">
        <v>38451</v>
      </c>
      <c r="B20" s="33" t="s">
        <v>127</v>
      </c>
      <c r="C20" s="33" t="s">
        <v>31</v>
      </c>
      <c r="D20" s="33" t="str">
        <f>VLOOKUP(C20,'参照表'!$B$3:$C$21,2,FALSE)</f>
        <v>県東地区</v>
      </c>
      <c r="E20" s="33" t="s">
        <v>28</v>
      </c>
      <c r="F20" s="34">
        <v>31</v>
      </c>
      <c r="G20" s="35">
        <f>F20*VLOOKUP(E20,'参照表'!$E$4:$F$8,2,FALSE)</f>
        <v>109802</v>
      </c>
    </row>
    <row r="21" spans="1:7" ht="13.5">
      <c r="A21" s="32">
        <v>38454</v>
      </c>
      <c r="B21" s="33" t="s">
        <v>121</v>
      </c>
      <c r="C21" s="33" t="s">
        <v>32</v>
      </c>
      <c r="D21" s="33" t="str">
        <f>VLOOKUP(C21,'参照表'!$B$3:$C$21,2,FALSE)</f>
        <v>県西地区</v>
      </c>
      <c r="E21" s="33" t="s">
        <v>15</v>
      </c>
      <c r="F21" s="34">
        <v>98</v>
      </c>
      <c r="G21" s="35">
        <f>F21*VLOOKUP(E21,'参照表'!$E$4:$F$8,2,FALSE)</f>
        <v>532336</v>
      </c>
    </row>
    <row r="22" spans="1:7" ht="13.5">
      <c r="A22" s="32">
        <v>38455</v>
      </c>
      <c r="B22" s="33" t="s">
        <v>126</v>
      </c>
      <c r="C22" s="33" t="s">
        <v>33</v>
      </c>
      <c r="D22" s="33" t="str">
        <f>VLOOKUP(C22,'参照表'!$B$3:$C$21,2,FALSE)</f>
        <v>県北地区</v>
      </c>
      <c r="E22" s="33" t="s">
        <v>19</v>
      </c>
      <c r="F22" s="34">
        <v>10</v>
      </c>
      <c r="G22" s="35">
        <f>F22*VLOOKUP(E22,'参照表'!$E$4:$F$8,2,FALSE)</f>
        <v>65430</v>
      </c>
    </row>
    <row r="23" spans="1:7" ht="13.5">
      <c r="A23" s="32">
        <v>38455</v>
      </c>
      <c r="B23" s="33" t="s">
        <v>129</v>
      </c>
      <c r="C23" s="33" t="s">
        <v>17</v>
      </c>
      <c r="D23" s="33" t="str">
        <f>VLOOKUP(C23,'参照表'!$B$3:$C$21,2,FALSE)</f>
        <v>県北地区</v>
      </c>
      <c r="E23" s="33" t="s">
        <v>15</v>
      </c>
      <c r="F23" s="34">
        <v>14</v>
      </c>
      <c r="G23" s="35">
        <f>F23*VLOOKUP(E23,'参照表'!$E$4:$F$8,2,FALSE)</f>
        <v>76048</v>
      </c>
    </row>
    <row r="24" spans="1:7" ht="13.5">
      <c r="A24" s="32">
        <v>38455</v>
      </c>
      <c r="B24" s="33" t="s">
        <v>124</v>
      </c>
      <c r="C24" s="33" t="s">
        <v>9</v>
      </c>
      <c r="D24" s="33" t="str">
        <f>VLOOKUP(C24,'参照表'!$B$3:$C$21,2,FALSE)</f>
        <v>県南地区</v>
      </c>
      <c r="E24" s="33" t="s">
        <v>28</v>
      </c>
      <c r="F24" s="34">
        <v>45</v>
      </c>
      <c r="G24" s="35">
        <f>F24*VLOOKUP(E24,'参照表'!$E$4:$F$8,2,FALSE)</f>
        <v>159390</v>
      </c>
    </row>
    <row r="25" spans="1:7" ht="13.5">
      <c r="A25" s="12">
        <v>38456</v>
      </c>
      <c r="B25" s="1" t="s">
        <v>130</v>
      </c>
      <c r="C25" s="1" t="s">
        <v>24</v>
      </c>
      <c r="D25" s="1" t="str">
        <f>VLOOKUP(C25,'参照表'!$B$3:$C$21,2,FALSE)</f>
        <v>県北地区</v>
      </c>
      <c r="E25" s="1" t="s">
        <v>19</v>
      </c>
      <c r="F25" s="7">
        <v>89</v>
      </c>
      <c r="G25" s="8">
        <f>F25*VLOOKUP(E25,'参照表'!$E$4:$F$8,2,FALSE)</f>
        <v>582327</v>
      </c>
    </row>
    <row r="26" spans="1:7" ht="13.5">
      <c r="A26" s="32">
        <v>38456</v>
      </c>
      <c r="B26" s="33" t="s">
        <v>131</v>
      </c>
      <c r="C26" s="33" t="s">
        <v>27</v>
      </c>
      <c r="D26" s="33" t="str">
        <f>VLOOKUP(C26,'参照表'!$B$3:$C$21,2,FALSE)</f>
        <v>県北地区</v>
      </c>
      <c r="E26" s="33" t="s">
        <v>28</v>
      </c>
      <c r="F26" s="34">
        <v>100</v>
      </c>
      <c r="G26" s="35">
        <f>F26*VLOOKUP(E26,'参照表'!$E$4:$F$8,2,FALSE)</f>
        <v>354200</v>
      </c>
    </row>
    <row r="27" spans="1:7" ht="13.5">
      <c r="A27" s="32">
        <v>38457</v>
      </c>
      <c r="B27" s="33" t="s">
        <v>120</v>
      </c>
      <c r="C27" s="33" t="s">
        <v>33</v>
      </c>
      <c r="D27" s="33" t="str">
        <f>VLOOKUP(C27,'参照表'!$B$3:$C$21,2,FALSE)</f>
        <v>県北地区</v>
      </c>
      <c r="E27" s="33" t="s">
        <v>28</v>
      </c>
      <c r="F27" s="34">
        <v>48</v>
      </c>
      <c r="G27" s="35">
        <f>F27*VLOOKUP(E27,'参照表'!$E$4:$F$8,2,FALSE)</f>
        <v>170016</v>
      </c>
    </row>
    <row r="28" spans="1:7" ht="13.5">
      <c r="A28" s="32">
        <v>38457</v>
      </c>
      <c r="B28" s="33" t="s">
        <v>120</v>
      </c>
      <c r="C28" s="33" t="s">
        <v>24</v>
      </c>
      <c r="D28" s="33" t="str">
        <f>VLOOKUP(C28,'参照表'!$B$3:$C$21,2,FALSE)</f>
        <v>県北地区</v>
      </c>
      <c r="E28" s="33" t="s">
        <v>28</v>
      </c>
      <c r="F28" s="34">
        <v>94</v>
      </c>
      <c r="G28" s="35">
        <f>F28*VLOOKUP(E28,'参照表'!$E$4:$F$8,2,FALSE)</f>
        <v>332948</v>
      </c>
    </row>
    <row r="29" spans="1:7" ht="13.5">
      <c r="A29" s="32">
        <v>38457</v>
      </c>
      <c r="B29" s="33" t="s">
        <v>127</v>
      </c>
      <c r="C29" s="33" t="s">
        <v>13</v>
      </c>
      <c r="D29" s="33" t="str">
        <f>VLOOKUP(C29,'参照表'!$B$3:$C$21,2,FALSE)</f>
        <v>県東地区</v>
      </c>
      <c r="E29" s="33" t="s">
        <v>22</v>
      </c>
      <c r="F29" s="34">
        <v>35</v>
      </c>
      <c r="G29" s="35">
        <f>F29*VLOOKUP(E29,'参照表'!$E$4:$F$8,2,FALSE)</f>
        <v>151235</v>
      </c>
    </row>
    <row r="30" spans="1:7" ht="13.5">
      <c r="A30" s="32">
        <v>38458</v>
      </c>
      <c r="B30" s="33" t="s">
        <v>128</v>
      </c>
      <c r="C30" s="33" t="s">
        <v>21</v>
      </c>
      <c r="D30" s="33" t="str">
        <f>VLOOKUP(C30,'参照表'!$B$3:$C$21,2,FALSE)</f>
        <v>県東地区</v>
      </c>
      <c r="E30" s="33" t="s">
        <v>19</v>
      </c>
      <c r="F30" s="34">
        <v>15</v>
      </c>
      <c r="G30" s="35">
        <f>F30*VLOOKUP(E30,'参照表'!$E$4:$F$8,2,FALSE)</f>
        <v>98145</v>
      </c>
    </row>
    <row r="31" spans="1:7" ht="13.5">
      <c r="A31" s="32">
        <v>38458</v>
      </c>
      <c r="B31" s="33" t="s">
        <v>130</v>
      </c>
      <c r="C31" s="33" t="s">
        <v>34</v>
      </c>
      <c r="D31" s="33" t="str">
        <f>VLOOKUP(C31,'参照表'!$B$3:$C$21,2,FALSE)</f>
        <v>県東地区</v>
      </c>
      <c r="E31" s="33" t="s">
        <v>15</v>
      </c>
      <c r="F31" s="34">
        <v>50</v>
      </c>
      <c r="G31" s="35">
        <f>F31*VLOOKUP(E31,'参照表'!$E$4:$F$8,2,FALSE)</f>
        <v>271600</v>
      </c>
    </row>
    <row r="32" spans="1:7" ht="13.5">
      <c r="A32" s="32">
        <v>38458</v>
      </c>
      <c r="B32" s="33" t="s">
        <v>126</v>
      </c>
      <c r="C32" s="33" t="s">
        <v>33</v>
      </c>
      <c r="D32" s="33" t="str">
        <f>VLOOKUP(C32,'参照表'!$B$3:$C$21,2,FALSE)</f>
        <v>県北地区</v>
      </c>
      <c r="E32" s="33" t="s">
        <v>28</v>
      </c>
      <c r="F32" s="34">
        <v>42</v>
      </c>
      <c r="G32" s="35">
        <f>F32*VLOOKUP(E32,'参照表'!$E$4:$F$8,2,FALSE)</f>
        <v>148764</v>
      </c>
    </row>
    <row r="33" spans="1:7" ht="13.5">
      <c r="A33" s="32">
        <v>38458</v>
      </c>
      <c r="B33" s="33" t="s">
        <v>129</v>
      </c>
      <c r="C33" s="33" t="s">
        <v>31</v>
      </c>
      <c r="D33" s="33" t="str">
        <f>VLOOKUP(C33,'参照表'!$B$3:$C$21,2,FALSE)</f>
        <v>県東地区</v>
      </c>
      <c r="E33" s="33" t="s">
        <v>22</v>
      </c>
      <c r="F33" s="34">
        <v>70</v>
      </c>
      <c r="G33" s="35">
        <f>F33*VLOOKUP(E33,'参照表'!$E$4:$F$8,2,FALSE)</f>
        <v>302470</v>
      </c>
    </row>
    <row r="34" spans="1:7" ht="13.5">
      <c r="A34" s="32">
        <v>38461</v>
      </c>
      <c r="B34" s="33" t="s">
        <v>122</v>
      </c>
      <c r="C34" s="33" t="s">
        <v>14</v>
      </c>
      <c r="D34" s="33" t="str">
        <f>VLOOKUP(C34,'参照表'!$B$3:$C$21,2,FALSE)</f>
        <v>県北地区</v>
      </c>
      <c r="E34" s="33" t="s">
        <v>19</v>
      </c>
      <c r="F34" s="34">
        <v>36</v>
      </c>
      <c r="G34" s="35">
        <f>F34*VLOOKUP(E34,'参照表'!$E$4:$F$8,2,FALSE)</f>
        <v>235548</v>
      </c>
    </row>
    <row r="35" spans="1:7" ht="13.5">
      <c r="A35" s="32">
        <v>38463</v>
      </c>
      <c r="B35" s="33" t="s">
        <v>122</v>
      </c>
      <c r="C35" s="33" t="s">
        <v>34</v>
      </c>
      <c r="D35" s="33" t="str">
        <f>VLOOKUP(C35,'参照表'!$B$3:$C$21,2,FALSE)</f>
        <v>県東地区</v>
      </c>
      <c r="E35" s="33" t="s">
        <v>19</v>
      </c>
      <c r="F35" s="34">
        <v>51</v>
      </c>
      <c r="G35" s="35">
        <f>F35*VLOOKUP(E35,'参照表'!$E$4:$F$8,2,FALSE)</f>
        <v>333693</v>
      </c>
    </row>
    <row r="36" spans="1:7" ht="13.5">
      <c r="A36" s="32">
        <v>38463</v>
      </c>
      <c r="B36" s="33" t="s">
        <v>121</v>
      </c>
      <c r="C36" s="33" t="s">
        <v>14</v>
      </c>
      <c r="D36" s="33" t="str">
        <f>VLOOKUP(C36,'参照表'!$B$3:$C$21,2,FALSE)</f>
        <v>県北地区</v>
      </c>
      <c r="E36" s="33" t="s">
        <v>19</v>
      </c>
      <c r="F36" s="34">
        <v>67</v>
      </c>
      <c r="G36" s="35">
        <f>F36*VLOOKUP(E36,'参照表'!$E$4:$F$8,2,FALSE)</f>
        <v>438381</v>
      </c>
    </row>
    <row r="37" spans="1:7" ht="13.5">
      <c r="A37" s="32">
        <v>38463</v>
      </c>
      <c r="B37" s="33" t="s">
        <v>129</v>
      </c>
      <c r="C37" s="33" t="s">
        <v>34</v>
      </c>
      <c r="D37" s="33" t="str">
        <f>VLOOKUP(C37,'参照表'!$B$3:$C$21,2,FALSE)</f>
        <v>県東地区</v>
      </c>
      <c r="E37" s="33" t="s">
        <v>15</v>
      </c>
      <c r="F37" s="34">
        <v>82</v>
      </c>
      <c r="G37" s="35">
        <f>F37*VLOOKUP(E37,'参照表'!$E$4:$F$8,2,FALSE)</f>
        <v>445424</v>
      </c>
    </row>
    <row r="38" spans="1:7" ht="13.5">
      <c r="A38" s="32">
        <v>38463</v>
      </c>
      <c r="B38" s="33" t="s">
        <v>130</v>
      </c>
      <c r="C38" s="33" t="s">
        <v>35</v>
      </c>
      <c r="D38" s="33" t="str">
        <f>VLOOKUP(C38,'参照表'!$B$3:$C$21,2,FALSE)</f>
        <v>県南地区</v>
      </c>
      <c r="E38" s="33" t="s">
        <v>28</v>
      </c>
      <c r="F38" s="34">
        <v>78</v>
      </c>
      <c r="G38" s="35">
        <f>F38*VLOOKUP(E38,'参照表'!$E$4:$F$8,2,FALSE)</f>
        <v>276276</v>
      </c>
    </row>
    <row r="39" spans="1:7" ht="13.5">
      <c r="A39" s="32">
        <v>38463</v>
      </c>
      <c r="B39" s="33" t="s">
        <v>121</v>
      </c>
      <c r="C39" s="33" t="s">
        <v>14</v>
      </c>
      <c r="D39" s="33" t="str">
        <f>VLOOKUP(C39,'参照表'!$B$3:$C$21,2,FALSE)</f>
        <v>県北地区</v>
      </c>
      <c r="E39" s="33" t="s">
        <v>22</v>
      </c>
      <c r="F39" s="34">
        <v>28</v>
      </c>
      <c r="G39" s="35">
        <f>F39*VLOOKUP(E39,'参照表'!$E$4:$F$8,2,FALSE)</f>
        <v>120988</v>
      </c>
    </row>
    <row r="40" spans="1:7" ht="13.5">
      <c r="A40" s="32">
        <v>38464</v>
      </c>
      <c r="B40" s="33" t="s">
        <v>127</v>
      </c>
      <c r="C40" s="33" t="s">
        <v>25</v>
      </c>
      <c r="D40" s="33" t="str">
        <f>VLOOKUP(C40,'参照表'!$B$3:$C$21,2,FALSE)</f>
        <v>県南地区</v>
      </c>
      <c r="E40" s="33" t="s">
        <v>15</v>
      </c>
      <c r="F40" s="34">
        <v>83</v>
      </c>
      <c r="G40" s="35">
        <f>F40*VLOOKUP(E40,'参照表'!$E$4:$F$8,2,FALSE)</f>
        <v>450856</v>
      </c>
    </row>
    <row r="41" spans="1:7" ht="13.5">
      <c r="A41" s="32">
        <v>38464</v>
      </c>
      <c r="B41" s="33" t="s">
        <v>126</v>
      </c>
      <c r="C41" s="33" t="s">
        <v>32</v>
      </c>
      <c r="D41" s="33" t="str">
        <f>VLOOKUP(C41,'参照表'!$B$3:$C$21,2,FALSE)</f>
        <v>県西地区</v>
      </c>
      <c r="E41" s="33" t="s">
        <v>22</v>
      </c>
      <c r="F41" s="34">
        <v>29</v>
      </c>
      <c r="G41" s="35">
        <f>F41*VLOOKUP(E41,'参照表'!$E$4:$F$8,2,FALSE)</f>
        <v>125309</v>
      </c>
    </row>
    <row r="42" spans="1:7" ht="13.5">
      <c r="A42" s="32">
        <v>38465</v>
      </c>
      <c r="B42" s="33" t="s">
        <v>128</v>
      </c>
      <c r="C42" s="33" t="s">
        <v>27</v>
      </c>
      <c r="D42" s="33" t="str">
        <f>VLOOKUP(C42,'参照表'!$B$3:$C$21,2,FALSE)</f>
        <v>県北地区</v>
      </c>
      <c r="E42" s="33" t="s">
        <v>10</v>
      </c>
      <c r="F42" s="34">
        <v>42</v>
      </c>
      <c r="G42" s="35">
        <f>F42*VLOOKUP(E42,'参照表'!$E$4:$F$8,2,FALSE)</f>
        <v>321468</v>
      </c>
    </row>
    <row r="43" spans="1:7" ht="13.5">
      <c r="A43" s="32">
        <v>38465</v>
      </c>
      <c r="B43" s="33" t="s">
        <v>120</v>
      </c>
      <c r="C43" s="33" t="s">
        <v>21</v>
      </c>
      <c r="D43" s="33" t="str">
        <f>VLOOKUP(C43,'参照表'!$B$3:$C$21,2,FALSE)</f>
        <v>県東地区</v>
      </c>
      <c r="E43" s="33" t="s">
        <v>22</v>
      </c>
      <c r="F43" s="34">
        <v>67</v>
      </c>
      <c r="G43" s="35">
        <f>F43*VLOOKUP(E43,'参照表'!$E$4:$F$8,2,FALSE)</f>
        <v>289507</v>
      </c>
    </row>
    <row r="44" spans="1:7" ht="13.5">
      <c r="A44" s="32">
        <v>38468</v>
      </c>
      <c r="B44" s="33" t="s">
        <v>124</v>
      </c>
      <c r="C44" s="33" t="s">
        <v>13</v>
      </c>
      <c r="D44" s="33" t="str">
        <f>VLOOKUP(C44,'参照表'!$B$3:$C$21,2,FALSE)</f>
        <v>県東地区</v>
      </c>
      <c r="E44" s="33" t="s">
        <v>15</v>
      </c>
      <c r="F44" s="34">
        <v>66</v>
      </c>
      <c r="G44" s="35">
        <f>F44*VLOOKUP(E44,'参照表'!$E$4:$F$8,2,FALSE)</f>
        <v>358512</v>
      </c>
    </row>
    <row r="45" spans="1:7" ht="13.5">
      <c r="A45" s="32">
        <v>38468</v>
      </c>
      <c r="B45" s="33" t="s">
        <v>128</v>
      </c>
      <c r="C45" s="33" t="s">
        <v>36</v>
      </c>
      <c r="D45" s="33" t="str">
        <f>VLOOKUP(C45,'参照表'!$B$3:$C$21,2,FALSE)</f>
        <v>県南地区</v>
      </c>
      <c r="E45" s="33" t="s">
        <v>15</v>
      </c>
      <c r="F45" s="34">
        <v>67</v>
      </c>
      <c r="G45" s="35">
        <f>F45*VLOOKUP(E45,'参照表'!$E$4:$F$8,2,FALSE)</f>
        <v>363944</v>
      </c>
    </row>
    <row r="46" spans="1:7" ht="13.5">
      <c r="A46" s="32">
        <v>38468</v>
      </c>
      <c r="B46" s="33" t="s">
        <v>123</v>
      </c>
      <c r="C46" s="33" t="s">
        <v>33</v>
      </c>
      <c r="D46" s="33" t="str">
        <f>VLOOKUP(C46,'参照表'!$B$3:$C$21,2,FALSE)</f>
        <v>県北地区</v>
      </c>
      <c r="E46" s="33" t="s">
        <v>22</v>
      </c>
      <c r="F46" s="34">
        <v>79</v>
      </c>
      <c r="G46" s="35">
        <f>F46*VLOOKUP(E46,'参照表'!$E$4:$F$8,2,FALSE)</f>
        <v>341359</v>
      </c>
    </row>
    <row r="47" spans="1:7" ht="13.5">
      <c r="A47" s="32">
        <v>38469</v>
      </c>
      <c r="B47" s="33" t="s">
        <v>125</v>
      </c>
      <c r="C47" s="33" t="s">
        <v>16</v>
      </c>
      <c r="D47" s="33" t="str">
        <f>VLOOKUP(C47,'参照表'!$B$3:$C$21,2,FALSE)</f>
        <v>県南地区</v>
      </c>
      <c r="E47" s="33" t="s">
        <v>19</v>
      </c>
      <c r="F47" s="34">
        <v>54</v>
      </c>
      <c r="G47" s="35">
        <f>F47*VLOOKUP(E47,'参照表'!$E$4:$F$8,2,FALSE)</f>
        <v>353322</v>
      </c>
    </row>
    <row r="48" spans="1:7" ht="13.5">
      <c r="A48" s="32">
        <v>38469</v>
      </c>
      <c r="B48" s="33" t="s">
        <v>127</v>
      </c>
      <c r="C48" s="33" t="s">
        <v>36</v>
      </c>
      <c r="D48" s="33" t="str">
        <f>VLOOKUP(C48,'参照表'!$B$3:$C$21,2,FALSE)</f>
        <v>県南地区</v>
      </c>
      <c r="E48" s="33" t="s">
        <v>28</v>
      </c>
      <c r="F48" s="34">
        <v>84</v>
      </c>
      <c r="G48" s="35">
        <f>F48*VLOOKUP(E48,'参照表'!$E$4:$F$8,2,FALSE)</f>
        <v>297528</v>
      </c>
    </row>
    <row r="49" spans="1:7" ht="13.5">
      <c r="A49" s="32">
        <v>38469</v>
      </c>
      <c r="B49" s="33" t="s">
        <v>125</v>
      </c>
      <c r="C49" s="33" t="s">
        <v>35</v>
      </c>
      <c r="D49" s="33" t="str">
        <f>VLOOKUP(C49,'参照表'!$B$3:$C$21,2,FALSE)</f>
        <v>県南地区</v>
      </c>
      <c r="E49" s="33" t="s">
        <v>28</v>
      </c>
      <c r="F49" s="34">
        <v>100</v>
      </c>
      <c r="G49" s="35">
        <f>F49*VLOOKUP(E49,'参照表'!$E$4:$F$8,2,FALSE)</f>
        <v>354200</v>
      </c>
    </row>
    <row r="50" spans="1:7" ht="13.5">
      <c r="A50" s="32">
        <v>38469</v>
      </c>
      <c r="B50" s="33" t="s">
        <v>129</v>
      </c>
      <c r="C50" s="33" t="s">
        <v>36</v>
      </c>
      <c r="D50" s="33" t="str">
        <f>VLOOKUP(C50,'参照表'!$B$3:$C$21,2,FALSE)</f>
        <v>県南地区</v>
      </c>
      <c r="E50" s="33" t="s">
        <v>22</v>
      </c>
      <c r="F50" s="34">
        <v>95</v>
      </c>
      <c r="G50" s="35">
        <f>F50*VLOOKUP(E50,'参照表'!$E$4:$F$8,2,FALSE)</f>
        <v>410495</v>
      </c>
    </row>
    <row r="51" spans="1:7" ht="13.5">
      <c r="A51" s="32">
        <v>38470</v>
      </c>
      <c r="B51" s="33" t="s">
        <v>130</v>
      </c>
      <c r="C51" s="33" t="s">
        <v>13</v>
      </c>
      <c r="D51" s="33" t="str">
        <f>VLOOKUP(C51,'参照表'!$B$3:$C$21,2,FALSE)</f>
        <v>県東地区</v>
      </c>
      <c r="E51" s="33" t="s">
        <v>10</v>
      </c>
      <c r="F51" s="34">
        <v>18</v>
      </c>
      <c r="G51" s="35">
        <f>F51*VLOOKUP(E51,'参照表'!$E$4:$F$8,2,FALSE)</f>
        <v>137772</v>
      </c>
    </row>
    <row r="52" spans="1:7" ht="13.5">
      <c r="A52" s="32">
        <v>38470</v>
      </c>
      <c r="B52" s="33" t="s">
        <v>123</v>
      </c>
      <c r="C52" s="33" t="s">
        <v>9</v>
      </c>
      <c r="D52" s="33" t="str">
        <f>VLOOKUP(C52,'参照表'!$B$3:$C$21,2,FALSE)</f>
        <v>県南地区</v>
      </c>
      <c r="E52" s="33" t="s">
        <v>15</v>
      </c>
      <c r="F52" s="34">
        <v>61</v>
      </c>
      <c r="G52" s="35">
        <f>F52*VLOOKUP(E52,'参照表'!$E$4:$F$8,2,FALSE)</f>
        <v>331352</v>
      </c>
    </row>
    <row r="53" spans="1:7" ht="13.5">
      <c r="A53" s="32">
        <v>38471</v>
      </c>
      <c r="B53" s="33" t="s">
        <v>120</v>
      </c>
      <c r="C53" s="33" t="s">
        <v>17</v>
      </c>
      <c r="D53" s="33" t="str">
        <f>VLOOKUP(C53,'参照表'!$B$3:$C$21,2,FALSE)</f>
        <v>県北地区</v>
      </c>
      <c r="E53" s="33" t="s">
        <v>10</v>
      </c>
      <c r="F53" s="34">
        <v>24</v>
      </c>
      <c r="G53" s="35">
        <f>F53*VLOOKUP(E53,'参照表'!$E$4:$F$8,2,FALSE)</f>
        <v>183696</v>
      </c>
    </row>
    <row r="54" spans="1:7" ht="13.5">
      <c r="A54" s="32">
        <v>38471</v>
      </c>
      <c r="B54" s="33" t="s">
        <v>131</v>
      </c>
      <c r="C54" s="33" t="s">
        <v>24</v>
      </c>
      <c r="D54" s="33" t="str">
        <f>VLOOKUP(C54,'参照表'!$B$3:$C$21,2,FALSE)</f>
        <v>県北地区</v>
      </c>
      <c r="E54" s="33" t="s">
        <v>10</v>
      </c>
      <c r="F54" s="34">
        <v>97</v>
      </c>
      <c r="G54" s="35">
        <f>F54*VLOOKUP(E54,'参照表'!$E$4:$F$8,2,FALSE)</f>
        <v>742438</v>
      </c>
    </row>
    <row r="55" spans="1:7" ht="13.5">
      <c r="A55" s="32">
        <v>38471</v>
      </c>
      <c r="B55" s="33" t="s">
        <v>131</v>
      </c>
      <c r="C55" s="33" t="s">
        <v>14</v>
      </c>
      <c r="D55" s="33" t="str">
        <f>VLOOKUP(C55,'参照表'!$B$3:$C$21,2,FALSE)</f>
        <v>県北地区</v>
      </c>
      <c r="E55" s="33" t="s">
        <v>22</v>
      </c>
      <c r="F55" s="34">
        <v>74</v>
      </c>
      <c r="G55" s="35">
        <f>F55*VLOOKUP(E55,'参照表'!$E$4:$F$8,2,FALSE)</f>
        <v>319754</v>
      </c>
    </row>
    <row r="56" spans="1:7" ht="13.5">
      <c r="A56" s="12">
        <v>38472</v>
      </c>
      <c r="B56" s="1" t="s">
        <v>130</v>
      </c>
      <c r="C56" s="1" t="s">
        <v>18</v>
      </c>
      <c r="D56" s="1" t="str">
        <f>VLOOKUP(C56,'参照表'!$B$3:$C$21,2,FALSE)</f>
        <v>県東地区</v>
      </c>
      <c r="E56" s="1" t="s">
        <v>19</v>
      </c>
      <c r="F56" s="7">
        <v>1</v>
      </c>
      <c r="G56" s="8">
        <f>F56*VLOOKUP(E56,'参照表'!$E$4:$F$8,2,FALSE)</f>
        <v>6543</v>
      </c>
    </row>
    <row r="57" spans="1:7" ht="13.5">
      <c r="A57" s="32">
        <v>38472</v>
      </c>
      <c r="B57" s="33" t="s">
        <v>129</v>
      </c>
      <c r="C57" s="33" t="s">
        <v>31</v>
      </c>
      <c r="D57" s="33" t="str">
        <f>VLOOKUP(C57,'参照表'!$B$3:$C$21,2,FALSE)</f>
        <v>県東地区</v>
      </c>
      <c r="E57" s="33" t="s">
        <v>10</v>
      </c>
      <c r="F57" s="34">
        <v>4</v>
      </c>
      <c r="G57" s="35">
        <f>F57*VLOOKUP(E57,'参照表'!$E$4:$F$8,2,FALSE)</f>
        <v>30616</v>
      </c>
    </row>
    <row r="58" spans="1:7" ht="13.5">
      <c r="A58" s="32">
        <v>38472</v>
      </c>
      <c r="B58" s="33" t="s">
        <v>124</v>
      </c>
      <c r="C58" s="33" t="s">
        <v>37</v>
      </c>
      <c r="D58" s="33" t="str">
        <f>VLOOKUP(C58,'参照表'!$B$3:$C$21,2,FALSE)</f>
        <v>県西地区</v>
      </c>
      <c r="E58" s="33" t="s">
        <v>10</v>
      </c>
      <c r="F58" s="34">
        <v>35</v>
      </c>
      <c r="G58" s="35">
        <f>F58*VLOOKUP(E58,'参照表'!$E$4:$F$8,2,FALSE)</f>
        <v>267890</v>
      </c>
    </row>
    <row r="59" spans="1:7" ht="13.5">
      <c r="A59" s="32">
        <v>38472</v>
      </c>
      <c r="B59" s="33" t="s">
        <v>131</v>
      </c>
      <c r="C59" s="33" t="s">
        <v>35</v>
      </c>
      <c r="D59" s="33" t="str">
        <f>VLOOKUP(C59,'参照表'!$B$3:$C$21,2,FALSE)</f>
        <v>県南地区</v>
      </c>
      <c r="E59" s="33" t="s">
        <v>28</v>
      </c>
      <c r="F59" s="34">
        <v>36</v>
      </c>
      <c r="G59" s="35">
        <f>F59*VLOOKUP(E59,'参照表'!$E$4:$F$8,2,FALSE)</f>
        <v>127512</v>
      </c>
    </row>
    <row r="60" spans="1:7" ht="13.5">
      <c r="A60" s="32">
        <v>38472</v>
      </c>
      <c r="B60" s="33" t="s">
        <v>125</v>
      </c>
      <c r="C60" s="33" t="s">
        <v>17</v>
      </c>
      <c r="D60" s="33" t="str">
        <f>VLOOKUP(C60,'参照表'!$B$3:$C$21,2,FALSE)</f>
        <v>県北地区</v>
      </c>
      <c r="E60" s="33" t="s">
        <v>28</v>
      </c>
      <c r="F60" s="34">
        <v>5</v>
      </c>
      <c r="G60" s="35">
        <f>F60*VLOOKUP(E60,'参照表'!$E$4:$F$8,2,FALSE)</f>
        <v>17710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G107"/>
  <sheetViews>
    <sheetView zoomScale="90" zoomScaleNormal="90" workbookViewId="0" topLeftCell="A1">
      <selection activeCell="A2" sqref="A2"/>
    </sheetView>
  </sheetViews>
  <sheetFormatPr defaultColWidth="9.00390625" defaultRowHeight="13.5" outlineLevelRow="3"/>
  <cols>
    <col min="1" max="1" width="8.625" style="1" bestFit="1" customWidth="1"/>
    <col min="2" max="2" width="16.75390625" style="1" customWidth="1"/>
    <col min="3" max="3" width="11.00390625" style="1" customWidth="1"/>
    <col min="4" max="4" width="9.75390625" style="1" customWidth="1"/>
    <col min="5" max="5" width="12.875" style="1" customWidth="1"/>
    <col min="6" max="6" width="6.375" style="1" customWidth="1"/>
    <col min="7" max="7" width="9.625" style="8" customWidth="1"/>
    <col min="8" max="14" width="8.125" style="1" customWidth="1"/>
    <col min="20" max="20" width="9.00390625" style="1" customWidth="1"/>
    <col min="21" max="21" width="9.00390625" style="6" customWidth="1"/>
    <col min="22" max="16384" width="9.00390625" style="1" customWidth="1"/>
  </cols>
  <sheetData>
    <row r="2" spans="1:7" ht="13.5">
      <c r="A2" s="4" t="s">
        <v>4</v>
      </c>
      <c r="B2" s="4" t="s">
        <v>5</v>
      </c>
      <c r="C2" s="4" t="s">
        <v>6</v>
      </c>
      <c r="D2" s="4" t="s">
        <v>38</v>
      </c>
      <c r="E2" s="4" t="s">
        <v>7</v>
      </c>
      <c r="F2" s="4" t="s">
        <v>8</v>
      </c>
      <c r="G2" s="5" t="s">
        <v>39</v>
      </c>
    </row>
    <row r="3" spans="1:7" ht="13.5" outlineLevel="3">
      <c r="A3" s="12">
        <v>38456</v>
      </c>
      <c r="B3" s="1" t="s">
        <v>130</v>
      </c>
      <c r="C3" s="1" t="s">
        <v>24</v>
      </c>
      <c r="D3" s="1" t="str">
        <f>VLOOKUP(C3,'参照表'!$B$3:$C$21,2,FALSE)</f>
        <v>県北地区</v>
      </c>
      <c r="E3" s="1" t="s">
        <v>19</v>
      </c>
      <c r="F3" s="7">
        <v>89</v>
      </c>
      <c r="G3" s="8">
        <f>F3*VLOOKUP(E3,'参照表'!$E$4:$F$8,2,FALSE)</f>
        <v>582327</v>
      </c>
    </row>
    <row r="4" spans="1:7" ht="13.5" outlineLevel="3">
      <c r="A4" s="12">
        <v>38472</v>
      </c>
      <c r="B4" s="1" t="s">
        <v>130</v>
      </c>
      <c r="C4" s="1" t="s">
        <v>18</v>
      </c>
      <c r="D4" s="1" t="str">
        <f>VLOOKUP(C4,'参照表'!$B$3:$C$21,2,FALSE)</f>
        <v>県東地区</v>
      </c>
      <c r="E4" s="1" t="s">
        <v>19</v>
      </c>
      <c r="F4" s="7">
        <v>1</v>
      </c>
      <c r="G4" s="8">
        <f>F4*VLOOKUP(E4,'参照表'!$E$4:$F$8,2,FALSE)</f>
        <v>6543</v>
      </c>
    </row>
    <row r="5" spans="1:7" ht="13.5" outlineLevel="2">
      <c r="A5" s="21"/>
      <c r="B5" s="36" t="s">
        <v>177</v>
      </c>
      <c r="C5" s="23">
        <f>SUBTOTAL(3,C3:C4)</f>
        <v>2</v>
      </c>
      <c r="D5" s="23"/>
      <c r="E5" s="23"/>
      <c r="F5" s="24"/>
      <c r="G5" s="25"/>
    </row>
    <row r="6" spans="1:7" ht="13.5" outlineLevel="3">
      <c r="A6" s="32">
        <v>38455</v>
      </c>
      <c r="B6" s="33" t="s">
        <v>126</v>
      </c>
      <c r="C6" s="33" t="s">
        <v>33</v>
      </c>
      <c r="D6" s="33" t="str">
        <f>VLOOKUP(C6,'参照表'!$B$3:$C$21,2,FALSE)</f>
        <v>県北地区</v>
      </c>
      <c r="E6" s="33" t="s">
        <v>19</v>
      </c>
      <c r="F6" s="34">
        <v>10</v>
      </c>
      <c r="G6" s="35">
        <f>F6*VLOOKUP(E6,'参照表'!$E$4:$F$8,2,FALSE)</f>
        <v>65430</v>
      </c>
    </row>
    <row r="7" spans="1:7" ht="13.5" outlineLevel="2">
      <c r="A7" s="21"/>
      <c r="B7" s="22" t="s">
        <v>178</v>
      </c>
      <c r="C7" s="23">
        <f>SUBTOTAL(3,C6:C6)</f>
        <v>1</v>
      </c>
      <c r="D7" s="23"/>
      <c r="E7" s="23"/>
      <c r="F7" s="24"/>
      <c r="G7" s="25"/>
    </row>
    <row r="8" spans="1:7" ht="13.5" outlineLevel="3">
      <c r="A8" s="32">
        <v>38461</v>
      </c>
      <c r="B8" s="33" t="s">
        <v>122</v>
      </c>
      <c r="C8" s="33" t="s">
        <v>14</v>
      </c>
      <c r="D8" s="33" t="str">
        <f>VLOOKUP(C8,'参照表'!$B$3:$C$21,2,FALSE)</f>
        <v>県北地区</v>
      </c>
      <c r="E8" s="33" t="s">
        <v>19</v>
      </c>
      <c r="F8" s="34">
        <v>36</v>
      </c>
      <c r="G8" s="35">
        <f>F8*VLOOKUP(E8,'参照表'!$E$4:$F$8,2,FALSE)</f>
        <v>235548</v>
      </c>
    </row>
    <row r="9" spans="1:7" ht="13.5" outlineLevel="3">
      <c r="A9" s="32">
        <v>38463</v>
      </c>
      <c r="B9" s="33" t="s">
        <v>122</v>
      </c>
      <c r="C9" s="33" t="s">
        <v>34</v>
      </c>
      <c r="D9" s="33" t="str">
        <f>VLOOKUP(C9,'参照表'!$B$3:$C$21,2,FALSE)</f>
        <v>県東地区</v>
      </c>
      <c r="E9" s="33" t="s">
        <v>19</v>
      </c>
      <c r="F9" s="34">
        <v>51</v>
      </c>
      <c r="G9" s="35">
        <f>F9*VLOOKUP(E9,'参照表'!$E$4:$F$8,2,FALSE)</f>
        <v>333693</v>
      </c>
    </row>
    <row r="10" spans="1:7" ht="13.5" outlineLevel="2">
      <c r="A10" s="21"/>
      <c r="B10" s="22" t="s">
        <v>179</v>
      </c>
      <c r="C10" s="23">
        <f>SUBTOTAL(3,C8:C9)</f>
        <v>2</v>
      </c>
      <c r="D10" s="23"/>
      <c r="E10" s="23"/>
      <c r="F10" s="24"/>
      <c r="G10" s="25"/>
    </row>
    <row r="11" spans="1:7" ht="13.5" outlineLevel="3">
      <c r="A11" s="32">
        <v>38451</v>
      </c>
      <c r="B11" s="33" t="s">
        <v>127</v>
      </c>
      <c r="C11" s="33" t="s">
        <v>27</v>
      </c>
      <c r="D11" s="33" t="str">
        <f>VLOOKUP(C11,'参照表'!$B$3:$C$21,2,FALSE)</f>
        <v>県北地区</v>
      </c>
      <c r="E11" s="33" t="s">
        <v>19</v>
      </c>
      <c r="F11" s="34">
        <v>64</v>
      </c>
      <c r="G11" s="35">
        <f>F11*VLOOKUP(E11,'参照表'!$E$4:$F$8,2,FALSE)</f>
        <v>418752</v>
      </c>
    </row>
    <row r="12" spans="1:7" ht="13.5" outlineLevel="2">
      <c r="A12" s="21"/>
      <c r="B12" s="22" t="s">
        <v>180</v>
      </c>
      <c r="C12" s="23">
        <f>SUBTOTAL(3,C11:C11)</f>
        <v>1</v>
      </c>
      <c r="D12" s="23"/>
      <c r="E12" s="23"/>
      <c r="F12" s="24"/>
      <c r="G12" s="25"/>
    </row>
    <row r="13" spans="1:7" ht="13.5" outlineLevel="3">
      <c r="A13" s="32">
        <v>38447</v>
      </c>
      <c r="B13" s="33" t="s">
        <v>124</v>
      </c>
      <c r="C13" s="33" t="s">
        <v>18</v>
      </c>
      <c r="D13" s="33" t="str">
        <f>VLOOKUP(C13,'参照表'!$B$3:$C$21,2,FALSE)</f>
        <v>県東地区</v>
      </c>
      <c r="E13" s="33" t="s">
        <v>19</v>
      </c>
      <c r="F13" s="34">
        <v>99</v>
      </c>
      <c r="G13" s="35">
        <f>F13*VLOOKUP(E13,'参照表'!$E$4:$F$8,2,FALSE)</f>
        <v>647757</v>
      </c>
    </row>
    <row r="14" spans="1:7" ht="13.5" outlineLevel="2">
      <c r="A14" s="21"/>
      <c r="B14" s="22" t="s">
        <v>181</v>
      </c>
      <c r="C14" s="23">
        <f>SUBTOTAL(3,C13:C13)</f>
        <v>1</v>
      </c>
      <c r="D14" s="23"/>
      <c r="E14" s="23"/>
      <c r="F14" s="24"/>
      <c r="G14" s="25"/>
    </row>
    <row r="15" spans="1:7" ht="13.5" outlineLevel="3">
      <c r="A15" s="32">
        <v>38451</v>
      </c>
      <c r="B15" s="33" t="s">
        <v>128</v>
      </c>
      <c r="C15" s="33" t="s">
        <v>29</v>
      </c>
      <c r="D15" s="33" t="str">
        <f>VLOOKUP(C15,'参照表'!$B$3:$C$21,2,FALSE)</f>
        <v>県西地区</v>
      </c>
      <c r="E15" s="33" t="s">
        <v>19</v>
      </c>
      <c r="F15" s="34">
        <v>69</v>
      </c>
      <c r="G15" s="35">
        <f>F15*VLOOKUP(E15,'参照表'!$E$4:$F$8,2,FALSE)</f>
        <v>451467</v>
      </c>
    </row>
    <row r="16" spans="1:7" ht="13.5" outlineLevel="3">
      <c r="A16" s="32">
        <v>38458</v>
      </c>
      <c r="B16" s="33" t="s">
        <v>128</v>
      </c>
      <c r="C16" s="33" t="s">
        <v>21</v>
      </c>
      <c r="D16" s="33" t="str">
        <f>VLOOKUP(C16,'参照表'!$B$3:$C$21,2,FALSE)</f>
        <v>県東地区</v>
      </c>
      <c r="E16" s="33" t="s">
        <v>19</v>
      </c>
      <c r="F16" s="34">
        <v>15</v>
      </c>
      <c r="G16" s="35">
        <f>F16*VLOOKUP(E16,'参照表'!$E$4:$F$8,2,FALSE)</f>
        <v>98145</v>
      </c>
    </row>
    <row r="17" spans="1:7" ht="13.5" outlineLevel="2">
      <c r="A17" s="21"/>
      <c r="B17" s="22" t="s">
        <v>182</v>
      </c>
      <c r="C17" s="23">
        <f>SUBTOTAL(3,C15:C16)</f>
        <v>2</v>
      </c>
      <c r="D17" s="23"/>
      <c r="E17" s="23"/>
      <c r="F17" s="24"/>
      <c r="G17" s="25"/>
    </row>
    <row r="18" spans="1:7" ht="13.5" outlineLevel="3">
      <c r="A18" s="32">
        <v>38469</v>
      </c>
      <c r="B18" s="33" t="s">
        <v>125</v>
      </c>
      <c r="C18" s="33" t="s">
        <v>16</v>
      </c>
      <c r="D18" s="33" t="str">
        <f>VLOOKUP(C18,'参照表'!$B$3:$C$21,2,FALSE)</f>
        <v>県南地区</v>
      </c>
      <c r="E18" s="33" t="s">
        <v>19</v>
      </c>
      <c r="F18" s="34">
        <v>54</v>
      </c>
      <c r="G18" s="35">
        <f>F18*VLOOKUP(E18,'参照表'!$E$4:$F$8,2,FALSE)</f>
        <v>353322</v>
      </c>
    </row>
    <row r="19" spans="1:7" ht="13.5" outlineLevel="2">
      <c r="A19" s="21"/>
      <c r="B19" s="22" t="s">
        <v>183</v>
      </c>
      <c r="C19" s="23">
        <f>SUBTOTAL(3,C18:C18)</f>
        <v>1</v>
      </c>
      <c r="D19" s="23"/>
      <c r="E19" s="23"/>
      <c r="F19" s="24"/>
      <c r="G19" s="25"/>
    </row>
    <row r="20" spans="1:7" ht="13.5" outlineLevel="3">
      <c r="A20" s="32">
        <v>38463</v>
      </c>
      <c r="B20" s="33" t="s">
        <v>121</v>
      </c>
      <c r="C20" s="33" t="s">
        <v>14</v>
      </c>
      <c r="D20" s="33" t="str">
        <f>VLOOKUP(C20,'参照表'!$B$3:$C$21,2,FALSE)</f>
        <v>県北地区</v>
      </c>
      <c r="E20" s="33" t="s">
        <v>19</v>
      </c>
      <c r="F20" s="34">
        <v>67</v>
      </c>
      <c r="G20" s="35">
        <f>F20*VLOOKUP(E20,'参照表'!$E$4:$F$8,2,FALSE)</f>
        <v>438381</v>
      </c>
    </row>
    <row r="21" spans="1:7" ht="13.5" outlineLevel="2">
      <c r="A21" s="21"/>
      <c r="B21" s="22" t="s">
        <v>184</v>
      </c>
      <c r="C21" s="23">
        <f>SUBTOTAL(3,C20:C20)</f>
        <v>1</v>
      </c>
      <c r="D21" s="23"/>
      <c r="E21" s="23"/>
      <c r="F21" s="24"/>
      <c r="G21" s="25"/>
    </row>
    <row r="22" spans="1:7" ht="13.5" outlineLevel="1">
      <c r="A22" s="27"/>
      <c r="B22" s="28"/>
      <c r="C22" s="28"/>
      <c r="D22" s="28"/>
      <c r="E22" s="31" t="s">
        <v>163</v>
      </c>
      <c r="F22" s="29">
        <f>SUBTOTAL(9,F3:F20)</f>
        <v>555</v>
      </c>
      <c r="G22" s="30">
        <f>SUBTOTAL(9,G3:G20)</f>
        <v>3631365</v>
      </c>
    </row>
    <row r="23" spans="1:7" ht="13.5" outlineLevel="3">
      <c r="A23" s="32">
        <v>38470</v>
      </c>
      <c r="B23" s="33" t="s">
        <v>130</v>
      </c>
      <c r="C23" s="33" t="s">
        <v>13</v>
      </c>
      <c r="D23" s="33" t="str">
        <f>VLOOKUP(C23,'参照表'!$B$3:$C$21,2,FALSE)</f>
        <v>県東地区</v>
      </c>
      <c r="E23" s="33" t="s">
        <v>10</v>
      </c>
      <c r="F23" s="34">
        <v>18</v>
      </c>
      <c r="G23" s="35">
        <f>F23*VLOOKUP(E23,'参照表'!$E$4:$F$8,2,FALSE)</f>
        <v>137772</v>
      </c>
    </row>
    <row r="24" spans="1:7" ht="13.5" outlineLevel="2">
      <c r="A24" s="21"/>
      <c r="B24" s="22" t="s">
        <v>177</v>
      </c>
      <c r="C24" s="23">
        <f>SUBTOTAL(3,C23:C23)</f>
        <v>1</v>
      </c>
      <c r="D24" s="23"/>
      <c r="E24" s="23"/>
      <c r="F24" s="24"/>
      <c r="G24" s="25"/>
    </row>
    <row r="25" spans="1:7" ht="13.5" outlineLevel="3">
      <c r="A25" s="32">
        <v>38472</v>
      </c>
      <c r="B25" s="33" t="s">
        <v>129</v>
      </c>
      <c r="C25" s="33" t="s">
        <v>31</v>
      </c>
      <c r="D25" s="33" t="str">
        <f>VLOOKUP(C25,'参照表'!$B$3:$C$21,2,FALSE)</f>
        <v>県東地区</v>
      </c>
      <c r="E25" s="33" t="s">
        <v>10</v>
      </c>
      <c r="F25" s="34">
        <v>4</v>
      </c>
      <c r="G25" s="35">
        <f>F25*VLOOKUP(E25,'参照表'!$E$4:$F$8,2,FALSE)</f>
        <v>30616</v>
      </c>
    </row>
    <row r="26" spans="1:7" ht="13.5" outlineLevel="2">
      <c r="A26" s="21"/>
      <c r="B26" s="22" t="s">
        <v>185</v>
      </c>
      <c r="C26" s="23">
        <f>SUBTOTAL(3,C25:C25)</f>
        <v>1</v>
      </c>
      <c r="D26" s="23"/>
      <c r="E26" s="23"/>
      <c r="F26" s="24"/>
      <c r="G26" s="25"/>
    </row>
    <row r="27" spans="1:7" ht="13.5" outlineLevel="3">
      <c r="A27" s="32">
        <v>38443</v>
      </c>
      <c r="B27" s="33" t="s">
        <v>120</v>
      </c>
      <c r="C27" s="33" t="s">
        <v>9</v>
      </c>
      <c r="D27" s="33" t="str">
        <f>VLOOKUP(C27,'参照表'!$B$3:$C$21,2,FALSE)</f>
        <v>県南地区</v>
      </c>
      <c r="E27" s="33" t="s">
        <v>10</v>
      </c>
      <c r="F27" s="34">
        <v>73</v>
      </c>
      <c r="G27" s="35">
        <f>F27*VLOOKUP(E27,'参照表'!$E$4:$F$8,2,FALSE)</f>
        <v>558742</v>
      </c>
    </row>
    <row r="28" spans="1:7" ht="13.5" outlineLevel="3">
      <c r="A28" s="32">
        <v>38471</v>
      </c>
      <c r="B28" s="33" t="s">
        <v>120</v>
      </c>
      <c r="C28" s="33" t="s">
        <v>17</v>
      </c>
      <c r="D28" s="33" t="str">
        <f>VLOOKUP(C28,'参照表'!$B$3:$C$21,2,FALSE)</f>
        <v>県北地区</v>
      </c>
      <c r="E28" s="33" t="s">
        <v>10</v>
      </c>
      <c r="F28" s="34">
        <v>24</v>
      </c>
      <c r="G28" s="35">
        <f>F28*VLOOKUP(E28,'参照表'!$E$4:$F$8,2,FALSE)</f>
        <v>183696</v>
      </c>
    </row>
    <row r="29" spans="1:7" ht="13.5" outlineLevel="2">
      <c r="A29" s="21"/>
      <c r="B29" s="22" t="s">
        <v>186</v>
      </c>
      <c r="C29" s="23">
        <f>SUBTOTAL(3,C27:C28)</f>
        <v>2</v>
      </c>
      <c r="D29" s="23"/>
      <c r="E29" s="23"/>
      <c r="F29" s="24"/>
      <c r="G29" s="25"/>
    </row>
    <row r="30" spans="1:7" ht="13.5" outlineLevel="3">
      <c r="A30" s="32">
        <v>38444</v>
      </c>
      <c r="B30" s="33" t="s">
        <v>123</v>
      </c>
      <c r="C30" s="33" t="s">
        <v>16</v>
      </c>
      <c r="D30" s="33" t="str">
        <f>VLOOKUP(C30,'参照表'!$B$3:$C$21,2,FALSE)</f>
        <v>県南地区</v>
      </c>
      <c r="E30" s="33" t="s">
        <v>10</v>
      </c>
      <c r="F30" s="34">
        <v>54</v>
      </c>
      <c r="G30" s="35">
        <f>F30*VLOOKUP(E30,'参照表'!$E$4:$F$8,2,FALSE)</f>
        <v>413316</v>
      </c>
    </row>
    <row r="31" spans="1:7" ht="13.5" outlineLevel="3">
      <c r="A31" s="32">
        <v>38448</v>
      </c>
      <c r="B31" s="33" t="s">
        <v>123</v>
      </c>
      <c r="C31" s="33" t="s">
        <v>24</v>
      </c>
      <c r="D31" s="33" t="str">
        <f>VLOOKUP(C31,'参照表'!$B$3:$C$21,2,FALSE)</f>
        <v>県北地区</v>
      </c>
      <c r="E31" s="33" t="s">
        <v>10</v>
      </c>
      <c r="F31" s="34">
        <v>42</v>
      </c>
      <c r="G31" s="35">
        <f>F31*VLOOKUP(E31,'参照表'!$E$4:$F$8,2,FALSE)</f>
        <v>321468</v>
      </c>
    </row>
    <row r="32" spans="1:7" ht="13.5" outlineLevel="2">
      <c r="A32" s="21"/>
      <c r="B32" s="22" t="s">
        <v>187</v>
      </c>
      <c r="C32" s="23">
        <f>SUBTOTAL(3,C30:C31)</f>
        <v>2</v>
      </c>
      <c r="D32" s="23"/>
      <c r="E32" s="23"/>
      <c r="F32" s="24"/>
      <c r="G32" s="25"/>
    </row>
    <row r="33" spans="1:7" ht="13.5" outlineLevel="3">
      <c r="A33" s="32">
        <v>38472</v>
      </c>
      <c r="B33" s="33" t="s">
        <v>124</v>
      </c>
      <c r="C33" s="33" t="s">
        <v>37</v>
      </c>
      <c r="D33" s="33" t="str">
        <f>VLOOKUP(C33,'参照表'!$B$3:$C$21,2,FALSE)</f>
        <v>県西地区</v>
      </c>
      <c r="E33" s="33" t="s">
        <v>10</v>
      </c>
      <c r="F33" s="34">
        <v>35</v>
      </c>
      <c r="G33" s="35">
        <f>F33*VLOOKUP(E33,'参照表'!$E$4:$F$8,2,FALSE)</f>
        <v>267890</v>
      </c>
    </row>
    <row r="34" spans="1:7" ht="13.5" outlineLevel="2">
      <c r="A34" s="21"/>
      <c r="B34" s="22" t="s">
        <v>181</v>
      </c>
      <c r="C34" s="23">
        <f>SUBTOTAL(3,C33:C33)</f>
        <v>1</v>
      </c>
      <c r="D34" s="23"/>
      <c r="E34" s="23"/>
      <c r="F34" s="24"/>
      <c r="G34" s="25"/>
    </row>
    <row r="35" spans="1:7" ht="13.5" outlineLevel="3">
      <c r="A35" s="32">
        <v>38471</v>
      </c>
      <c r="B35" s="33" t="s">
        <v>131</v>
      </c>
      <c r="C35" s="33" t="s">
        <v>24</v>
      </c>
      <c r="D35" s="33" t="str">
        <f>VLOOKUP(C35,'参照表'!$B$3:$C$21,2,FALSE)</f>
        <v>県北地区</v>
      </c>
      <c r="E35" s="33" t="s">
        <v>10</v>
      </c>
      <c r="F35" s="34">
        <v>97</v>
      </c>
      <c r="G35" s="35">
        <f>F35*VLOOKUP(E35,'参照表'!$E$4:$F$8,2,FALSE)</f>
        <v>742438</v>
      </c>
    </row>
    <row r="36" spans="1:7" ht="13.5" outlineLevel="2">
      <c r="A36" s="21"/>
      <c r="B36" s="22" t="s">
        <v>188</v>
      </c>
      <c r="C36" s="23">
        <f>SUBTOTAL(3,C35:C35)</f>
        <v>1</v>
      </c>
      <c r="D36" s="23"/>
      <c r="E36" s="23"/>
      <c r="F36" s="24"/>
      <c r="G36" s="25"/>
    </row>
    <row r="37" spans="1:7" ht="13.5" outlineLevel="3">
      <c r="A37" s="32">
        <v>38465</v>
      </c>
      <c r="B37" s="33" t="s">
        <v>128</v>
      </c>
      <c r="C37" s="33" t="s">
        <v>27</v>
      </c>
      <c r="D37" s="33" t="str">
        <f>VLOOKUP(C37,'参照表'!$B$3:$C$21,2,FALSE)</f>
        <v>県北地区</v>
      </c>
      <c r="E37" s="33" t="s">
        <v>10</v>
      </c>
      <c r="F37" s="34">
        <v>42</v>
      </c>
      <c r="G37" s="35">
        <f>F37*VLOOKUP(E37,'参照表'!$E$4:$F$8,2,FALSE)</f>
        <v>321468</v>
      </c>
    </row>
    <row r="38" spans="1:7" ht="13.5" outlineLevel="2">
      <c r="A38" s="21"/>
      <c r="B38" s="22" t="s">
        <v>182</v>
      </c>
      <c r="C38" s="23">
        <f>SUBTOTAL(3,C37:C37)</f>
        <v>1</v>
      </c>
      <c r="D38" s="23"/>
      <c r="E38" s="23"/>
      <c r="F38" s="24"/>
      <c r="G38" s="25"/>
    </row>
    <row r="39" spans="1:7" ht="13.5" outlineLevel="3">
      <c r="A39" s="32">
        <v>38449</v>
      </c>
      <c r="B39" s="33" t="s">
        <v>125</v>
      </c>
      <c r="C39" s="33" t="s">
        <v>16</v>
      </c>
      <c r="D39" s="33" t="str">
        <f>VLOOKUP(C39,'参照表'!$B$3:$C$21,2,FALSE)</f>
        <v>県南地区</v>
      </c>
      <c r="E39" s="33" t="s">
        <v>10</v>
      </c>
      <c r="F39" s="34">
        <v>20</v>
      </c>
      <c r="G39" s="35">
        <f>F39*VLOOKUP(E39,'参照表'!$E$4:$F$8,2,FALSE)</f>
        <v>153080</v>
      </c>
    </row>
    <row r="40" spans="1:7" ht="13.5" outlineLevel="2">
      <c r="A40" s="21"/>
      <c r="B40" s="22" t="s">
        <v>183</v>
      </c>
      <c r="C40" s="23">
        <f>SUBTOTAL(3,C39:C39)</f>
        <v>1</v>
      </c>
      <c r="D40" s="23"/>
      <c r="E40" s="23"/>
      <c r="F40" s="24"/>
      <c r="G40" s="25"/>
    </row>
    <row r="41" spans="1:7" ht="13.5" outlineLevel="3">
      <c r="A41" s="32">
        <v>38443</v>
      </c>
      <c r="B41" s="33" t="s">
        <v>121</v>
      </c>
      <c r="C41" s="33" t="s">
        <v>13</v>
      </c>
      <c r="D41" s="33" t="str">
        <f>VLOOKUP(C41,'参照表'!$B$3:$C$21,2,FALSE)</f>
        <v>県東地区</v>
      </c>
      <c r="E41" s="33" t="s">
        <v>10</v>
      </c>
      <c r="F41" s="34">
        <v>22</v>
      </c>
      <c r="G41" s="35">
        <f>F41*VLOOKUP(E41,'参照表'!$E$4:$F$8,2,FALSE)</f>
        <v>168388</v>
      </c>
    </row>
    <row r="42" spans="1:7" ht="13.5" outlineLevel="2">
      <c r="A42" s="21"/>
      <c r="B42" s="22" t="s">
        <v>184</v>
      </c>
      <c r="C42" s="23">
        <f>SUBTOTAL(3,C41:C41)</f>
        <v>1</v>
      </c>
      <c r="D42" s="23"/>
      <c r="E42" s="23"/>
      <c r="F42" s="24"/>
      <c r="G42" s="25"/>
    </row>
    <row r="43" spans="1:7" ht="13.5" outlineLevel="1">
      <c r="A43" s="27"/>
      <c r="B43" s="28"/>
      <c r="C43" s="28"/>
      <c r="D43" s="28"/>
      <c r="E43" s="31" t="s">
        <v>164</v>
      </c>
      <c r="F43" s="29">
        <f>SUBTOTAL(9,F23:F41)</f>
        <v>431</v>
      </c>
      <c r="G43" s="30">
        <f>SUBTOTAL(9,G23:G41)</f>
        <v>3298874</v>
      </c>
    </row>
    <row r="44" spans="1:7" ht="13.5" outlineLevel="3">
      <c r="A44" s="32">
        <v>38458</v>
      </c>
      <c r="B44" s="33" t="s">
        <v>130</v>
      </c>
      <c r="C44" s="33" t="s">
        <v>34</v>
      </c>
      <c r="D44" s="33" t="str">
        <f>VLOOKUP(C44,'参照表'!$B$3:$C$21,2,FALSE)</f>
        <v>県東地区</v>
      </c>
      <c r="E44" s="33" t="s">
        <v>15</v>
      </c>
      <c r="F44" s="34">
        <v>50</v>
      </c>
      <c r="G44" s="35">
        <f>F44*VLOOKUP(E44,'参照表'!$E$4:$F$8,2,FALSE)</f>
        <v>271600</v>
      </c>
    </row>
    <row r="45" spans="1:7" ht="13.5" outlineLevel="2">
      <c r="A45" s="21"/>
      <c r="B45" s="22" t="s">
        <v>177</v>
      </c>
      <c r="C45" s="23">
        <f>SUBTOTAL(3,C44:C44)</f>
        <v>1</v>
      </c>
      <c r="D45" s="23"/>
      <c r="E45" s="23"/>
      <c r="F45" s="24"/>
      <c r="G45" s="25"/>
    </row>
    <row r="46" spans="1:7" ht="13.5" outlineLevel="3">
      <c r="A46" s="32">
        <v>38455</v>
      </c>
      <c r="B46" s="33" t="s">
        <v>129</v>
      </c>
      <c r="C46" s="33" t="s">
        <v>17</v>
      </c>
      <c r="D46" s="33" t="str">
        <f>VLOOKUP(C46,'参照表'!$B$3:$C$21,2,FALSE)</f>
        <v>県北地区</v>
      </c>
      <c r="E46" s="33" t="s">
        <v>15</v>
      </c>
      <c r="F46" s="34">
        <v>14</v>
      </c>
      <c r="G46" s="35">
        <f>F46*VLOOKUP(E46,'参照表'!$E$4:$F$8,2,FALSE)</f>
        <v>76048</v>
      </c>
    </row>
    <row r="47" spans="1:7" ht="13.5" outlineLevel="3">
      <c r="A47" s="32">
        <v>38463</v>
      </c>
      <c r="B47" s="33" t="s">
        <v>129</v>
      </c>
      <c r="C47" s="33" t="s">
        <v>34</v>
      </c>
      <c r="D47" s="33" t="str">
        <f>VLOOKUP(C47,'参照表'!$B$3:$C$21,2,FALSE)</f>
        <v>県東地区</v>
      </c>
      <c r="E47" s="33" t="s">
        <v>15</v>
      </c>
      <c r="F47" s="34">
        <v>82</v>
      </c>
      <c r="G47" s="35">
        <f>F47*VLOOKUP(E47,'参照表'!$E$4:$F$8,2,FALSE)</f>
        <v>445424</v>
      </c>
    </row>
    <row r="48" spans="1:7" ht="13.5" outlineLevel="2">
      <c r="A48" s="21"/>
      <c r="B48" s="22" t="s">
        <v>185</v>
      </c>
      <c r="C48" s="23">
        <f>SUBTOTAL(3,C46:C47)</f>
        <v>2</v>
      </c>
      <c r="D48" s="23"/>
      <c r="E48" s="23"/>
      <c r="F48" s="24"/>
      <c r="G48" s="25"/>
    </row>
    <row r="49" spans="1:7" ht="13.5" outlineLevel="3">
      <c r="A49" s="32">
        <v>38470</v>
      </c>
      <c r="B49" s="33" t="s">
        <v>123</v>
      </c>
      <c r="C49" s="33" t="s">
        <v>9</v>
      </c>
      <c r="D49" s="33" t="str">
        <f>VLOOKUP(C49,'参照表'!$B$3:$C$21,2,FALSE)</f>
        <v>県南地区</v>
      </c>
      <c r="E49" s="33" t="s">
        <v>15</v>
      </c>
      <c r="F49" s="34">
        <v>61</v>
      </c>
      <c r="G49" s="35">
        <f>F49*VLOOKUP(E49,'参照表'!$E$4:$F$8,2,FALSE)</f>
        <v>331352</v>
      </c>
    </row>
    <row r="50" spans="1:7" ht="13.5" outlineLevel="2">
      <c r="A50" s="21"/>
      <c r="B50" s="22" t="s">
        <v>187</v>
      </c>
      <c r="C50" s="23">
        <f>SUBTOTAL(3,C49:C49)</f>
        <v>1</v>
      </c>
      <c r="D50" s="23"/>
      <c r="E50" s="23"/>
      <c r="F50" s="24"/>
      <c r="G50" s="25"/>
    </row>
    <row r="51" spans="1:7" ht="13.5" outlineLevel="3">
      <c r="A51" s="32">
        <v>38444</v>
      </c>
      <c r="B51" s="33" t="s">
        <v>122</v>
      </c>
      <c r="C51" s="33" t="s">
        <v>14</v>
      </c>
      <c r="D51" s="33" t="str">
        <f>VLOOKUP(C51,'参照表'!$B$3:$C$21,2,FALSE)</f>
        <v>県北地区</v>
      </c>
      <c r="E51" s="33" t="s">
        <v>15</v>
      </c>
      <c r="F51" s="34">
        <v>79</v>
      </c>
      <c r="G51" s="35">
        <f>F51*VLOOKUP(E51,'参照表'!$E$4:$F$8,2,FALSE)</f>
        <v>429128</v>
      </c>
    </row>
    <row r="52" spans="1:7" ht="13.5" outlineLevel="3">
      <c r="A52" s="32">
        <v>38449</v>
      </c>
      <c r="B52" s="33" t="s">
        <v>122</v>
      </c>
      <c r="C52" s="33" t="s">
        <v>25</v>
      </c>
      <c r="D52" s="33" t="str">
        <f>VLOOKUP(C52,'参照表'!$B$3:$C$21,2,FALSE)</f>
        <v>県南地区</v>
      </c>
      <c r="E52" s="33" t="s">
        <v>15</v>
      </c>
      <c r="F52" s="34">
        <v>59</v>
      </c>
      <c r="G52" s="35">
        <f>F52*VLOOKUP(E52,'参照表'!$E$4:$F$8,2,FALSE)</f>
        <v>320488</v>
      </c>
    </row>
    <row r="53" spans="1:7" ht="13.5" outlineLevel="2">
      <c r="A53" s="21"/>
      <c r="B53" s="22" t="s">
        <v>179</v>
      </c>
      <c r="C53" s="23">
        <f>SUBTOTAL(3,C51:C52)</f>
        <v>2</v>
      </c>
      <c r="D53" s="23"/>
      <c r="E53" s="23"/>
      <c r="F53" s="24"/>
      <c r="G53" s="25"/>
    </row>
    <row r="54" spans="1:7" ht="13.5" outlineLevel="3">
      <c r="A54" s="32">
        <v>38450</v>
      </c>
      <c r="B54" s="33" t="s">
        <v>127</v>
      </c>
      <c r="C54" s="33" t="s">
        <v>17</v>
      </c>
      <c r="D54" s="33" t="str">
        <f>VLOOKUP(C54,'参照表'!$B$3:$C$21,2,FALSE)</f>
        <v>県北地区</v>
      </c>
      <c r="E54" s="33" t="s">
        <v>15</v>
      </c>
      <c r="F54" s="34">
        <v>59</v>
      </c>
      <c r="G54" s="35">
        <f>F54*VLOOKUP(E54,'参照表'!$E$4:$F$8,2,FALSE)</f>
        <v>320488</v>
      </c>
    </row>
    <row r="55" spans="1:7" ht="13.5" outlineLevel="3">
      <c r="A55" s="32">
        <v>38464</v>
      </c>
      <c r="B55" s="33" t="s">
        <v>127</v>
      </c>
      <c r="C55" s="33" t="s">
        <v>25</v>
      </c>
      <c r="D55" s="33" t="str">
        <f>VLOOKUP(C55,'参照表'!$B$3:$C$21,2,FALSE)</f>
        <v>県南地区</v>
      </c>
      <c r="E55" s="33" t="s">
        <v>15</v>
      </c>
      <c r="F55" s="34">
        <v>83</v>
      </c>
      <c r="G55" s="35">
        <f>F55*VLOOKUP(E55,'参照表'!$E$4:$F$8,2,FALSE)</f>
        <v>450856</v>
      </c>
    </row>
    <row r="56" spans="1:7" ht="13.5" outlineLevel="2">
      <c r="A56" s="21"/>
      <c r="B56" s="22" t="s">
        <v>180</v>
      </c>
      <c r="C56" s="23">
        <f>SUBTOTAL(3,C54:C55)</f>
        <v>2</v>
      </c>
      <c r="D56" s="23"/>
      <c r="E56" s="23"/>
      <c r="F56" s="24"/>
      <c r="G56" s="25"/>
    </row>
    <row r="57" spans="1:7" ht="13.5" outlineLevel="3">
      <c r="A57" s="32">
        <v>38444</v>
      </c>
      <c r="B57" s="33" t="s">
        <v>124</v>
      </c>
      <c r="C57" s="33" t="s">
        <v>17</v>
      </c>
      <c r="D57" s="33" t="str">
        <f>VLOOKUP(C57,'参照表'!$B$3:$C$21,2,FALSE)</f>
        <v>県北地区</v>
      </c>
      <c r="E57" s="33" t="s">
        <v>15</v>
      </c>
      <c r="F57" s="34">
        <v>28</v>
      </c>
      <c r="G57" s="35">
        <f>F57*VLOOKUP(E57,'参照表'!$E$4:$F$8,2,FALSE)</f>
        <v>152096</v>
      </c>
    </row>
    <row r="58" spans="1:7" ht="13.5" outlineLevel="3">
      <c r="A58" s="32">
        <v>38468</v>
      </c>
      <c r="B58" s="33" t="s">
        <v>124</v>
      </c>
      <c r="C58" s="33" t="s">
        <v>13</v>
      </c>
      <c r="D58" s="33" t="str">
        <f>VLOOKUP(C58,'参照表'!$B$3:$C$21,2,FALSE)</f>
        <v>県東地区</v>
      </c>
      <c r="E58" s="33" t="s">
        <v>15</v>
      </c>
      <c r="F58" s="34">
        <v>66</v>
      </c>
      <c r="G58" s="35">
        <f>F58*VLOOKUP(E58,'参照表'!$E$4:$F$8,2,FALSE)</f>
        <v>358512</v>
      </c>
    </row>
    <row r="59" spans="1:7" ht="13.5" outlineLevel="2">
      <c r="A59" s="21"/>
      <c r="B59" s="22" t="s">
        <v>181</v>
      </c>
      <c r="C59" s="23">
        <f>SUBTOTAL(3,C57:C58)</f>
        <v>2</v>
      </c>
      <c r="D59" s="23"/>
      <c r="E59" s="23"/>
      <c r="F59" s="24"/>
      <c r="G59" s="25"/>
    </row>
    <row r="60" spans="1:7" ht="13.5" outlineLevel="3">
      <c r="A60" s="32">
        <v>38468</v>
      </c>
      <c r="B60" s="33" t="s">
        <v>128</v>
      </c>
      <c r="C60" s="33" t="s">
        <v>36</v>
      </c>
      <c r="D60" s="33" t="str">
        <f>VLOOKUP(C60,'参照表'!$B$3:$C$21,2,FALSE)</f>
        <v>県南地区</v>
      </c>
      <c r="E60" s="33" t="s">
        <v>15</v>
      </c>
      <c r="F60" s="34">
        <v>67</v>
      </c>
      <c r="G60" s="35">
        <f>F60*VLOOKUP(E60,'参照表'!$E$4:$F$8,2,FALSE)</f>
        <v>363944</v>
      </c>
    </row>
    <row r="61" spans="1:7" ht="13.5" outlineLevel="2">
      <c r="A61" s="21"/>
      <c r="B61" s="22" t="s">
        <v>182</v>
      </c>
      <c r="C61" s="23">
        <f>SUBTOTAL(3,C60:C60)</f>
        <v>1</v>
      </c>
      <c r="D61" s="23"/>
      <c r="E61" s="23"/>
      <c r="F61" s="24"/>
      <c r="G61" s="25"/>
    </row>
    <row r="62" spans="1:7" ht="13.5" outlineLevel="3">
      <c r="A62" s="32">
        <v>38451</v>
      </c>
      <c r="B62" s="33" t="s">
        <v>121</v>
      </c>
      <c r="C62" s="33" t="s">
        <v>25</v>
      </c>
      <c r="D62" s="33" t="str">
        <f>VLOOKUP(C62,'参照表'!$B$3:$C$21,2,FALSE)</f>
        <v>県南地区</v>
      </c>
      <c r="E62" s="33" t="s">
        <v>15</v>
      </c>
      <c r="F62" s="34">
        <v>22</v>
      </c>
      <c r="G62" s="35">
        <f>F62*VLOOKUP(E62,'参照表'!$E$4:$F$8,2,FALSE)</f>
        <v>119504</v>
      </c>
    </row>
    <row r="63" spans="1:7" ht="13.5" outlineLevel="3">
      <c r="A63" s="32">
        <v>38454</v>
      </c>
      <c r="B63" s="33" t="s">
        <v>121</v>
      </c>
      <c r="C63" s="33" t="s">
        <v>32</v>
      </c>
      <c r="D63" s="33" t="str">
        <f>VLOOKUP(C63,'参照表'!$B$3:$C$21,2,FALSE)</f>
        <v>県西地区</v>
      </c>
      <c r="E63" s="33" t="s">
        <v>15</v>
      </c>
      <c r="F63" s="34">
        <v>98</v>
      </c>
      <c r="G63" s="35">
        <f>F63*VLOOKUP(E63,'参照表'!$E$4:$F$8,2,FALSE)</f>
        <v>532336</v>
      </c>
    </row>
    <row r="64" spans="1:7" ht="13.5" outlineLevel="2">
      <c r="A64" s="21"/>
      <c r="B64" s="22" t="s">
        <v>184</v>
      </c>
      <c r="C64" s="23">
        <f>SUBTOTAL(3,C62:C63)</f>
        <v>2</v>
      </c>
      <c r="D64" s="23"/>
      <c r="E64" s="23"/>
      <c r="F64" s="24"/>
      <c r="G64" s="25"/>
    </row>
    <row r="65" spans="1:7" ht="13.5" outlineLevel="1">
      <c r="A65" s="27"/>
      <c r="B65" s="28"/>
      <c r="C65" s="28"/>
      <c r="D65" s="28"/>
      <c r="E65" s="31" t="s">
        <v>165</v>
      </c>
      <c r="F65" s="29">
        <f>SUBTOTAL(9,F44:F63)</f>
        <v>768</v>
      </c>
      <c r="G65" s="30">
        <f>SUBTOTAL(9,G44:G63)</f>
        <v>4171776</v>
      </c>
    </row>
    <row r="66" spans="1:7" ht="13.5" outlineLevel="3">
      <c r="A66" s="32">
        <v>38463</v>
      </c>
      <c r="B66" s="33" t="s">
        <v>130</v>
      </c>
      <c r="C66" s="33" t="s">
        <v>35</v>
      </c>
      <c r="D66" s="33" t="str">
        <f>VLOOKUP(C66,'参照表'!$B$3:$C$21,2,FALSE)</f>
        <v>県南地区</v>
      </c>
      <c r="E66" s="33" t="s">
        <v>28</v>
      </c>
      <c r="F66" s="34">
        <v>78</v>
      </c>
      <c r="G66" s="35">
        <f>F66*VLOOKUP(E66,'参照表'!$E$4:$F$8,2,FALSE)</f>
        <v>276276</v>
      </c>
    </row>
    <row r="67" spans="1:7" ht="13.5" outlineLevel="2">
      <c r="A67" s="21"/>
      <c r="B67" s="22" t="s">
        <v>177</v>
      </c>
      <c r="C67" s="23">
        <f>SUBTOTAL(3,C66:C66)</f>
        <v>1</v>
      </c>
      <c r="D67" s="23"/>
      <c r="E67" s="23"/>
      <c r="F67" s="24"/>
      <c r="G67" s="25"/>
    </row>
    <row r="68" spans="1:7" ht="13.5" outlineLevel="3">
      <c r="A68" s="32">
        <v>38450</v>
      </c>
      <c r="B68" s="33" t="s">
        <v>126</v>
      </c>
      <c r="C68" s="33" t="s">
        <v>27</v>
      </c>
      <c r="D68" s="33" t="str">
        <f>VLOOKUP(C68,'参照表'!$B$3:$C$21,2,FALSE)</f>
        <v>県北地区</v>
      </c>
      <c r="E68" s="33" t="s">
        <v>28</v>
      </c>
      <c r="F68" s="34">
        <v>67</v>
      </c>
      <c r="G68" s="35">
        <f>F68*VLOOKUP(E68,'参照表'!$E$4:$F$8,2,FALSE)</f>
        <v>237314</v>
      </c>
    </row>
    <row r="69" spans="1:7" ht="13.5" outlineLevel="3">
      <c r="A69" s="32">
        <v>38458</v>
      </c>
      <c r="B69" s="33" t="s">
        <v>126</v>
      </c>
      <c r="C69" s="33" t="s">
        <v>33</v>
      </c>
      <c r="D69" s="33" t="str">
        <f>VLOOKUP(C69,'参照表'!$B$3:$C$21,2,FALSE)</f>
        <v>県北地区</v>
      </c>
      <c r="E69" s="33" t="s">
        <v>28</v>
      </c>
      <c r="F69" s="34">
        <v>42</v>
      </c>
      <c r="G69" s="35">
        <f>F69*VLOOKUP(E69,'参照表'!$E$4:$F$8,2,FALSE)</f>
        <v>148764</v>
      </c>
    </row>
    <row r="70" spans="1:7" ht="13.5" outlineLevel="2">
      <c r="A70" s="21"/>
      <c r="B70" s="22" t="s">
        <v>178</v>
      </c>
      <c r="C70" s="23">
        <f>SUBTOTAL(3,C68:C69)</f>
        <v>2</v>
      </c>
      <c r="D70" s="23"/>
      <c r="E70" s="23"/>
      <c r="F70" s="24"/>
      <c r="G70" s="25"/>
    </row>
    <row r="71" spans="1:7" ht="13.5" outlineLevel="3">
      <c r="A71" s="32">
        <v>38457</v>
      </c>
      <c r="B71" s="33" t="s">
        <v>120</v>
      </c>
      <c r="C71" s="33" t="s">
        <v>33</v>
      </c>
      <c r="D71" s="33" t="str">
        <f>VLOOKUP(C71,'参照表'!$B$3:$C$21,2,FALSE)</f>
        <v>県北地区</v>
      </c>
      <c r="E71" s="33" t="s">
        <v>28</v>
      </c>
      <c r="F71" s="34">
        <v>48</v>
      </c>
      <c r="G71" s="35">
        <f>F71*VLOOKUP(E71,'参照表'!$E$4:$F$8,2,FALSE)</f>
        <v>170016</v>
      </c>
    </row>
    <row r="72" spans="1:7" ht="13.5" outlineLevel="3">
      <c r="A72" s="32">
        <v>38457</v>
      </c>
      <c r="B72" s="33" t="s">
        <v>120</v>
      </c>
      <c r="C72" s="33" t="s">
        <v>24</v>
      </c>
      <c r="D72" s="33" t="str">
        <f>VLOOKUP(C72,'参照表'!$B$3:$C$21,2,FALSE)</f>
        <v>県北地区</v>
      </c>
      <c r="E72" s="33" t="s">
        <v>28</v>
      </c>
      <c r="F72" s="34">
        <v>94</v>
      </c>
      <c r="G72" s="35">
        <f>F72*VLOOKUP(E72,'参照表'!$E$4:$F$8,2,FALSE)</f>
        <v>332948</v>
      </c>
    </row>
    <row r="73" spans="1:7" ht="13.5" outlineLevel="2">
      <c r="A73" s="21"/>
      <c r="B73" s="22" t="s">
        <v>186</v>
      </c>
      <c r="C73" s="23">
        <f>SUBTOTAL(3,C71:C72)</f>
        <v>2</v>
      </c>
      <c r="D73" s="23"/>
      <c r="E73" s="23"/>
      <c r="F73" s="24"/>
      <c r="G73" s="25"/>
    </row>
    <row r="74" spans="1:7" ht="13.5" outlineLevel="3">
      <c r="A74" s="32">
        <v>38451</v>
      </c>
      <c r="B74" s="33" t="s">
        <v>127</v>
      </c>
      <c r="C74" s="33" t="s">
        <v>31</v>
      </c>
      <c r="D74" s="33" t="str">
        <f>VLOOKUP(C74,'参照表'!$B$3:$C$21,2,FALSE)</f>
        <v>県東地区</v>
      </c>
      <c r="E74" s="33" t="s">
        <v>28</v>
      </c>
      <c r="F74" s="34">
        <v>31</v>
      </c>
      <c r="G74" s="35">
        <f>F74*VLOOKUP(E74,'参照表'!$E$4:$F$8,2,FALSE)</f>
        <v>109802</v>
      </c>
    </row>
    <row r="75" spans="1:7" ht="13.5" outlineLevel="3">
      <c r="A75" s="32">
        <v>38469</v>
      </c>
      <c r="B75" s="33" t="s">
        <v>127</v>
      </c>
      <c r="C75" s="33" t="s">
        <v>36</v>
      </c>
      <c r="D75" s="33" t="str">
        <f>VLOOKUP(C75,'参照表'!$B$3:$C$21,2,FALSE)</f>
        <v>県南地区</v>
      </c>
      <c r="E75" s="33" t="s">
        <v>28</v>
      </c>
      <c r="F75" s="34">
        <v>84</v>
      </c>
      <c r="G75" s="35">
        <f>F75*VLOOKUP(E75,'参照表'!$E$4:$F$8,2,FALSE)</f>
        <v>297528</v>
      </c>
    </row>
    <row r="76" spans="1:7" ht="13.5" outlineLevel="2">
      <c r="A76" s="21"/>
      <c r="B76" s="22" t="s">
        <v>180</v>
      </c>
      <c r="C76" s="23">
        <f>SUBTOTAL(3,C74:C75)</f>
        <v>2</v>
      </c>
      <c r="D76" s="23"/>
      <c r="E76" s="23"/>
      <c r="F76" s="24"/>
      <c r="G76" s="25"/>
    </row>
    <row r="77" spans="1:7" ht="13.5" outlineLevel="3">
      <c r="A77" s="32">
        <v>38455</v>
      </c>
      <c r="B77" s="33" t="s">
        <v>124</v>
      </c>
      <c r="C77" s="33" t="s">
        <v>9</v>
      </c>
      <c r="D77" s="33" t="str">
        <f>VLOOKUP(C77,'参照表'!$B$3:$C$21,2,FALSE)</f>
        <v>県南地区</v>
      </c>
      <c r="E77" s="33" t="s">
        <v>28</v>
      </c>
      <c r="F77" s="34">
        <v>45</v>
      </c>
      <c r="G77" s="35">
        <f>F77*VLOOKUP(E77,'参照表'!$E$4:$F$8,2,FALSE)</f>
        <v>159390</v>
      </c>
    </row>
    <row r="78" spans="1:7" ht="13.5" outlineLevel="2">
      <c r="A78" s="21"/>
      <c r="B78" s="22" t="s">
        <v>181</v>
      </c>
      <c r="C78" s="23">
        <f>SUBTOTAL(3,C77:C77)</f>
        <v>1</v>
      </c>
      <c r="D78" s="23"/>
      <c r="E78" s="23"/>
      <c r="F78" s="24"/>
      <c r="G78" s="25"/>
    </row>
    <row r="79" spans="1:7" ht="13.5" outlineLevel="3">
      <c r="A79" s="32">
        <v>38456</v>
      </c>
      <c r="B79" s="33" t="s">
        <v>131</v>
      </c>
      <c r="C79" s="33" t="s">
        <v>27</v>
      </c>
      <c r="D79" s="33" t="str">
        <f>VLOOKUP(C79,'参照表'!$B$3:$C$21,2,FALSE)</f>
        <v>県北地区</v>
      </c>
      <c r="E79" s="33" t="s">
        <v>28</v>
      </c>
      <c r="F79" s="34">
        <v>100</v>
      </c>
      <c r="G79" s="35">
        <f>F79*VLOOKUP(E79,'参照表'!$E$4:$F$8,2,FALSE)</f>
        <v>354200</v>
      </c>
    </row>
    <row r="80" spans="1:7" ht="13.5" outlineLevel="3">
      <c r="A80" s="32">
        <v>38472</v>
      </c>
      <c r="B80" s="33" t="s">
        <v>131</v>
      </c>
      <c r="C80" s="33" t="s">
        <v>35</v>
      </c>
      <c r="D80" s="33" t="str">
        <f>VLOOKUP(C80,'参照表'!$B$3:$C$21,2,FALSE)</f>
        <v>県南地区</v>
      </c>
      <c r="E80" s="33" t="s">
        <v>28</v>
      </c>
      <c r="F80" s="34">
        <v>36</v>
      </c>
      <c r="G80" s="35">
        <f>F80*VLOOKUP(E80,'参照表'!$E$4:$F$8,2,FALSE)</f>
        <v>127512</v>
      </c>
    </row>
    <row r="81" spans="1:7" ht="13.5" outlineLevel="2">
      <c r="A81" s="21"/>
      <c r="B81" s="22" t="s">
        <v>188</v>
      </c>
      <c r="C81" s="23">
        <f>SUBTOTAL(3,C79:C80)</f>
        <v>2</v>
      </c>
      <c r="D81" s="23"/>
      <c r="E81" s="23"/>
      <c r="F81" s="24"/>
      <c r="G81" s="25"/>
    </row>
    <row r="82" spans="1:7" ht="13.5" outlineLevel="3">
      <c r="A82" s="32">
        <v>38469</v>
      </c>
      <c r="B82" s="33" t="s">
        <v>125</v>
      </c>
      <c r="C82" s="33" t="s">
        <v>35</v>
      </c>
      <c r="D82" s="33" t="str">
        <f>VLOOKUP(C82,'参照表'!$B$3:$C$21,2,FALSE)</f>
        <v>県南地区</v>
      </c>
      <c r="E82" s="33" t="s">
        <v>28</v>
      </c>
      <c r="F82" s="34">
        <v>100</v>
      </c>
      <c r="G82" s="35">
        <f>F82*VLOOKUP(E82,'参照表'!$E$4:$F$8,2,FALSE)</f>
        <v>354200</v>
      </c>
    </row>
    <row r="83" spans="1:7" ht="13.5" outlineLevel="3">
      <c r="A83" s="32">
        <v>38472</v>
      </c>
      <c r="B83" s="33" t="s">
        <v>125</v>
      </c>
      <c r="C83" s="33" t="s">
        <v>17</v>
      </c>
      <c r="D83" s="33" t="str">
        <f>VLOOKUP(C83,'参照表'!$B$3:$C$21,2,FALSE)</f>
        <v>県北地区</v>
      </c>
      <c r="E83" s="33" t="s">
        <v>28</v>
      </c>
      <c r="F83" s="34">
        <v>5</v>
      </c>
      <c r="G83" s="35">
        <f>F83*VLOOKUP(E83,'参照表'!$E$4:$F$8,2,FALSE)</f>
        <v>17710</v>
      </c>
    </row>
    <row r="84" spans="1:7" ht="13.5" outlineLevel="2">
      <c r="A84" s="21"/>
      <c r="B84" s="22" t="s">
        <v>183</v>
      </c>
      <c r="C84" s="23">
        <f>SUBTOTAL(3,C82:C83)</f>
        <v>2</v>
      </c>
      <c r="D84" s="23"/>
      <c r="E84" s="23"/>
      <c r="F84" s="24"/>
      <c r="G84" s="25"/>
    </row>
    <row r="85" spans="1:7" ht="13.5" outlineLevel="1">
      <c r="A85" s="27"/>
      <c r="B85" s="28"/>
      <c r="C85" s="28"/>
      <c r="D85" s="28"/>
      <c r="E85" s="31" t="s">
        <v>166</v>
      </c>
      <c r="F85" s="29">
        <f>SUBTOTAL(9,F66:F83)</f>
        <v>730</v>
      </c>
      <c r="G85" s="30">
        <f>SUBTOTAL(9,G66:G83)</f>
        <v>2585660</v>
      </c>
    </row>
    <row r="86" spans="1:7" ht="13.5" outlineLevel="3">
      <c r="A86" s="32">
        <v>38458</v>
      </c>
      <c r="B86" s="33" t="s">
        <v>129</v>
      </c>
      <c r="C86" s="33" t="s">
        <v>31</v>
      </c>
      <c r="D86" s="33" t="str">
        <f>VLOOKUP(C86,'参照表'!$B$3:$C$21,2,FALSE)</f>
        <v>県東地区</v>
      </c>
      <c r="E86" s="33" t="s">
        <v>22</v>
      </c>
      <c r="F86" s="34">
        <v>70</v>
      </c>
      <c r="G86" s="35">
        <f>F86*VLOOKUP(E86,'参照表'!$E$4:$F$8,2,FALSE)</f>
        <v>302470</v>
      </c>
    </row>
    <row r="87" spans="1:7" ht="13.5" outlineLevel="3">
      <c r="A87" s="32">
        <v>38469</v>
      </c>
      <c r="B87" s="33" t="s">
        <v>129</v>
      </c>
      <c r="C87" s="33" t="s">
        <v>36</v>
      </c>
      <c r="D87" s="33" t="str">
        <f>VLOOKUP(C87,'参照表'!$B$3:$C$21,2,FALSE)</f>
        <v>県南地区</v>
      </c>
      <c r="E87" s="33" t="s">
        <v>22</v>
      </c>
      <c r="F87" s="34">
        <v>95</v>
      </c>
      <c r="G87" s="35">
        <f>F87*VLOOKUP(E87,'参照表'!$E$4:$F$8,2,FALSE)</f>
        <v>410495</v>
      </c>
    </row>
    <row r="88" spans="1:7" ht="13.5" outlineLevel="2">
      <c r="A88" s="21"/>
      <c r="B88" s="22" t="s">
        <v>185</v>
      </c>
      <c r="C88" s="23">
        <f>SUBTOTAL(3,C86:C87)</f>
        <v>2</v>
      </c>
      <c r="D88" s="23"/>
      <c r="E88" s="23"/>
      <c r="F88" s="24"/>
      <c r="G88" s="25"/>
    </row>
    <row r="89" spans="1:7" ht="13.5" outlineLevel="3">
      <c r="A89" s="32">
        <v>38464</v>
      </c>
      <c r="B89" s="33" t="s">
        <v>126</v>
      </c>
      <c r="C89" s="33" t="s">
        <v>32</v>
      </c>
      <c r="D89" s="33" t="str">
        <f>VLOOKUP(C89,'参照表'!$B$3:$C$21,2,FALSE)</f>
        <v>県西地区</v>
      </c>
      <c r="E89" s="33" t="s">
        <v>22</v>
      </c>
      <c r="F89" s="34">
        <v>29</v>
      </c>
      <c r="G89" s="35">
        <f>F89*VLOOKUP(E89,'参照表'!$E$4:$F$8,2,FALSE)</f>
        <v>125309</v>
      </c>
    </row>
    <row r="90" spans="1:7" ht="13.5" outlineLevel="2">
      <c r="A90" s="21"/>
      <c r="B90" s="22" t="s">
        <v>178</v>
      </c>
      <c r="C90" s="23">
        <f>SUBTOTAL(3,C89:C89)</f>
        <v>1</v>
      </c>
      <c r="D90" s="23"/>
      <c r="E90" s="23"/>
      <c r="F90" s="24"/>
      <c r="G90" s="25"/>
    </row>
    <row r="91" spans="1:7" ht="13.5" outlineLevel="3">
      <c r="A91" s="32">
        <v>38465</v>
      </c>
      <c r="B91" s="33" t="s">
        <v>120</v>
      </c>
      <c r="C91" s="33" t="s">
        <v>21</v>
      </c>
      <c r="D91" s="33" t="str">
        <f>VLOOKUP(C91,'参照表'!$B$3:$C$21,2,FALSE)</f>
        <v>県東地区</v>
      </c>
      <c r="E91" s="33" t="s">
        <v>22</v>
      </c>
      <c r="F91" s="34">
        <v>67</v>
      </c>
      <c r="G91" s="35">
        <f>F91*VLOOKUP(E91,'参照表'!$E$4:$F$8,2,FALSE)</f>
        <v>289507</v>
      </c>
    </row>
    <row r="92" spans="1:7" ht="13.5" outlineLevel="2">
      <c r="A92" s="21"/>
      <c r="B92" s="22" t="s">
        <v>186</v>
      </c>
      <c r="C92" s="23">
        <f>SUBTOTAL(3,C91:C91)</f>
        <v>1</v>
      </c>
      <c r="D92" s="23"/>
      <c r="E92" s="23"/>
      <c r="F92" s="24"/>
      <c r="G92" s="25"/>
    </row>
    <row r="93" spans="1:7" ht="13.5" outlineLevel="3">
      <c r="A93" s="32">
        <v>38468</v>
      </c>
      <c r="B93" s="33" t="s">
        <v>123</v>
      </c>
      <c r="C93" s="33" t="s">
        <v>33</v>
      </c>
      <c r="D93" s="33" t="str">
        <f>VLOOKUP(C93,'参照表'!$B$3:$C$21,2,FALSE)</f>
        <v>県北地区</v>
      </c>
      <c r="E93" s="33" t="s">
        <v>22</v>
      </c>
      <c r="F93" s="34">
        <v>79</v>
      </c>
      <c r="G93" s="35">
        <f>F93*VLOOKUP(E93,'参照表'!$E$4:$F$8,2,FALSE)</f>
        <v>341359</v>
      </c>
    </row>
    <row r="94" spans="1:7" ht="13.5" outlineLevel="2">
      <c r="A94" s="21"/>
      <c r="B94" s="22" t="s">
        <v>187</v>
      </c>
      <c r="C94" s="23">
        <f>SUBTOTAL(3,C93:C93)</f>
        <v>1</v>
      </c>
      <c r="D94" s="23"/>
      <c r="E94" s="23"/>
      <c r="F94" s="24"/>
      <c r="G94" s="25"/>
    </row>
    <row r="95" spans="1:7" ht="13.5" outlineLevel="3">
      <c r="A95" s="32">
        <v>38457</v>
      </c>
      <c r="B95" s="33" t="s">
        <v>127</v>
      </c>
      <c r="C95" s="33" t="s">
        <v>13</v>
      </c>
      <c r="D95" s="33" t="str">
        <f>VLOOKUP(C95,'参照表'!$B$3:$C$21,2,FALSE)</f>
        <v>県東地区</v>
      </c>
      <c r="E95" s="33" t="s">
        <v>22</v>
      </c>
      <c r="F95" s="34">
        <v>35</v>
      </c>
      <c r="G95" s="35">
        <f>F95*VLOOKUP(E95,'参照表'!$E$4:$F$8,2,FALSE)</f>
        <v>151235</v>
      </c>
    </row>
    <row r="96" spans="1:7" ht="13.5" outlineLevel="2">
      <c r="A96" s="21"/>
      <c r="B96" s="22" t="s">
        <v>180</v>
      </c>
      <c r="C96" s="23">
        <f>SUBTOTAL(3,C95:C95)</f>
        <v>1</v>
      </c>
      <c r="D96" s="23"/>
      <c r="E96" s="23"/>
      <c r="F96" s="24"/>
      <c r="G96" s="25"/>
    </row>
    <row r="97" spans="1:7" ht="13.5" outlineLevel="3">
      <c r="A97" s="32">
        <v>38471</v>
      </c>
      <c r="B97" s="33" t="s">
        <v>131</v>
      </c>
      <c r="C97" s="33" t="s">
        <v>14</v>
      </c>
      <c r="D97" s="33" t="str">
        <f>VLOOKUP(C97,'参照表'!$B$3:$C$21,2,FALSE)</f>
        <v>県北地区</v>
      </c>
      <c r="E97" s="33" t="s">
        <v>22</v>
      </c>
      <c r="F97" s="34">
        <v>74</v>
      </c>
      <c r="G97" s="35">
        <f>F97*VLOOKUP(E97,'参照表'!$E$4:$F$8,2,FALSE)</f>
        <v>319754</v>
      </c>
    </row>
    <row r="98" spans="1:7" ht="13.5" outlineLevel="2">
      <c r="A98" s="21"/>
      <c r="B98" s="22" t="s">
        <v>188</v>
      </c>
      <c r="C98" s="23">
        <f>SUBTOTAL(3,C97:C97)</f>
        <v>1</v>
      </c>
      <c r="D98" s="23"/>
      <c r="E98" s="23"/>
      <c r="F98" s="24"/>
      <c r="G98" s="25"/>
    </row>
    <row r="99" spans="1:7" ht="13.5" outlineLevel="3">
      <c r="A99" s="32">
        <v>38448</v>
      </c>
      <c r="B99" s="33" t="s">
        <v>125</v>
      </c>
      <c r="C99" s="33" t="s">
        <v>23</v>
      </c>
      <c r="D99" s="33" t="str">
        <f>VLOOKUP(C99,'参照表'!$B$3:$C$21,2,FALSE)</f>
        <v>県西地区</v>
      </c>
      <c r="E99" s="33" t="s">
        <v>22</v>
      </c>
      <c r="F99" s="34">
        <v>12</v>
      </c>
      <c r="G99" s="35">
        <f>F99*VLOOKUP(E99,'参照表'!$E$4:$F$8,2,FALSE)</f>
        <v>51852</v>
      </c>
    </row>
    <row r="100" spans="1:7" ht="13.5" outlineLevel="2">
      <c r="A100" s="21"/>
      <c r="B100" s="22" t="s">
        <v>183</v>
      </c>
      <c r="C100" s="23">
        <f>SUBTOTAL(3,C99:C99)</f>
        <v>1</v>
      </c>
      <c r="D100" s="23"/>
      <c r="E100" s="23"/>
      <c r="F100" s="24"/>
      <c r="G100" s="25"/>
    </row>
    <row r="101" spans="1:7" ht="13.5" outlineLevel="3">
      <c r="A101" s="32">
        <v>38447</v>
      </c>
      <c r="B101" s="33" t="s">
        <v>121</v>
      </c>
      <c r="C101" s="33" t="s">
        <v>21</v>
      </c>
      <c r="D101" s="33" t="str">
        <f>VLOOKUP(C101,'参照表'!$B$3:$C$21,2,FALSE)</f>
        <v>県東地区</v>
      </c>
      <c r="E101" s="33" t="s">
        <v>22</v>
      </c>
      <c r="F101" s="34">
        <v>45</v>
      </c>
      <c r="G101" s="35">
        <f>F101*VLOOKUP(E101,'参照表'!$E$4:$F$8,2,FALSE)</f>
        <v>194445</v>
      </c>
    </row>
    <row r="102" spans="1:7" ht="13.5" outlineLevel="3">
      <c r="A102" s="32">
        <v>38449</v>
      </c>
      <c r="B102" s="33" t="s">
        <v>121</v>
      </c>
      <c r="C102" s="33" t="s">
        <v>18</v>
      </c>
      <c r="D102" s="33" t="str">
        <f>VLOOKUP(C102,'参照表'!$B$3:$C$21,2,FALSE)</f>
        <v>県東地区</v>
      </c>
      <c r="E102" s="33" t="s">
        <v>22</v>
      </c>
      <c r="F102" s="34">
        <v>10</v>
      </c>
      <c r="G102" s="35">
        <f>F102*VLOOKUP(E102,'参照表'!$E$4:$F$8,2,FALSE)</f>
        <v>43210</v>
      </c>
    </row>
    <row r="103" spans="1:7" ht="13.5" outlineLevel="3">
      <c r="A103" s="32">
        <v>38463</v>
      </c>
      <c r="B103" s="33" t="s">
        <v>121</v>
      </c>
      <c r="C103" s="33" t="s">
        <v>14</v>
      </c>
      <c r="D103" s="33" t="str">
        <f>VLOOKUP(C103,'参照表'!$B$3:$C$21,2,FALSE)</f>
        <v>県北地区</v>
      </c>
      <c r="E103" s="33" t="s">
        <v>22</v>
      </c>
      <c r="F103" s="34">
        <v>28</v>
      </c>
      <c r="G103" s="35">
        <f>F103*VLOOKUP(E103,'参照表'!$E$4:$F$8,2,FALSE)</f>
        <v>120988</v>
      </c>
    </row>
    <row r="104" spans="1:7" ht="13.5" outlineLevel="2">
      <c r="A104" s="21"/>
      <c r="B104" s="22" t="s">
        <v>184</v>
      </c>
      <c r="C104" s="23">
        <f>SUBTOTAL(3,C101:C103)</f>
        <v>3</v>
      </c>
      <c r="D104" s="23"/>
      <c r="E104" s="23"/>
      <c r="F104" s="24"/>
      <c r="G104" s="25"/>
    </row>
    <row r="105" spans="1:7" ht="13.5" outlineLevel="1">
      <c r="A105" s="27"/>
      <c r="B105" s="28"/>
      <c r="C105" s="28"/>
      <c r="D105" s="28"/>
      <c r="E105" s="31" t="s">
        <v>167</v>
      </c>
      <c r="F105" s="29">
        <f>SUBTOTAL(9,F86:F103)</f>
        <v>544</v>
      </c>
      <c r="G105" s="30">
        <f>SUBTOTAL(9,G86:G103)</f>
        <v>2350624</v>
      </c>
    </row>
    <row r="106" spans="1:7" ht="13.5">
      <c r="A106" s="27"/>
      <c r="B106" s="31" t="s">
        <v>170</v>
      </c>
      <c r="C106" s="28">
        <f>SUBTOTAL(3,C3:C103)</f>
        <v>58</v>
      </c>
      <c r="D106" s="28"/>
      <c r="E106" s="31"/>
      <c r="F106" s="29"/>
      <c r="G106" s="30"/>
    </row>
    <row r="107" spans="1:7" ht="13.5">
      <c r="A107" s="27"/>
      <c r="B107" s="28"/>
      <c r="C107" s="28"/>
      <c r="D107" s="28"/>
      <c r="E107" s="31" t="s">
        <v>77</v>
      </c>
      <c r="F107" s="29">
        <f>SUBTOTAL(9,F3:F103)</f>
        <v>3028</v>
      </c>
      <c r="G107" s="30">
        <f>SUBTOTAL(9,G3:G103)</f>
        <v>16038299</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3:F21"/>
  <sheetViews>
    <sheetView workbookViewId="0" topLeftCell="A1">
      <selection activeCell="A1" sqref="A1"/>
    </sheetView>
  </sheetViews>
  <sheetFormatPr defaultColWidth="9.00390625" defaultRowHeight="13.5"/>
  <cols>
    <col min="2" max="2" width="14.25390625" style="1" customWidth="1"/>
    <col min="3" max="3" width="10.375" style="1" customWidth="1"/>
    <col min="4" max="4" width="3.00390625" style="1" customWidth="1"/>
    <col min="5" max="6" width="9.00390625" style="1" customWidth="1"/>
  </cols>
  <sheetData>
    <row r="3" spans="2:6" ht="13.5">
      <c r="B3" s="9" t="s">
        <v>40</v>
      </c>
      <c r="C3" s="10" t="s">
        <v>11</v>
      </c>
      <c r="E3" s="10" t="s">
        <v>7</v>
      </c>
      <c r="F3" s="10" t="s">
        <v>12</v>
      </c>
    </row>
    <row r="4" spans="2:6" ht="13.5">
      <c r="B4" s="9" t="s">
        <v>41</v>
      </c>
      <c r="C4" s="10" t="s">
        <v>11</v>
      </c>
      <c r="E4" s="9" t="s">
        <v>42</v>
      </c>
      <c r="F4" s="11">
        <v>5432</v>
      </c>
    </row>
    <row r="5" spans="2:6" ht="13.5">
      <c r="B5" s="9" t="s">
        <v>43</v>
      </c>
      <c r="C5" s="10" t="s">
        <v>11</v>
      </c>
      <c r="E5" s="9" t="s">
        <v>44</v>
      </c>
      <c r="F5" s="11">
        <v>6543</v>
      </c>
    </row>
    <row r="6" spans="2:6" ht="13.5">
      <c r="B6" s="9" t="s">
        <v>45</v>
      </c>
      <c r="C6" s="10" t="s">
        <v>11</v>
      </c>
      <c r="E6" s="9" t="s">
        <v>46</v>
      </c>
      <c r="F6" s="11">
        <v>7654</v>
      </c>
    </row>
    <row r="7" spans="2:6" ht="13.5">
      <c r="B7" s="9" t="s">
        <v>47</v>
      </c>
      <c r="C7" s="10" t="s">
        <v>11</v>
      </c>
      <c r="E7" s="9" t="s">
        <v>48</v>
      </c>
      <c r="F7" s="11">
        <v>3542</v>
      </c>
    </row>
    <row r="8" spans="2:6" ht="13.5">
      <c r="B8" s="9" t="s">
        <v>49</v>
      </c>
      <c r="C8" s="10" t="s">
        <v>20</v>
      </c>
      <c r="E8" s="9" t="s">
        <v>50</v>
      </c>
      <c r="F8" s="11">
        <v>4321</v>
      </c>
    </row>
    <row r="9" spans="2:3" ht="13.5">
      <c r="B9" s="9" t="s">
        <v>51</v>
      </c>
      <c r="C9" s="10" t="s">
        <v>20</v>
      </c>
    </row>
    <row r="10" spans="2:3" ht="13.5">
      <c r="B10" s="9" t="s">
        <v>52</v>
      </c>
      <c r="C10" s="10" t="s">
        <v>20</v>
      </c>
    </row>
    <row r="11" spans="2:3" ht="13.5">
      <c r="B11" s="9" t="s">
        <v>53</v>
      </c>
      <c r="C11" s="10" t="s">
        <v>20</v>
      </c>
    </row>
    <row r="12" spans="2:3" ht="13.5">
      <c r="B12" s="9" t="s">
        <v>54</v>
      </c>
      <c r="C12" s="10" t="s">
        <v>20</v>
      </c>
    </row>
    <row r="13" spans="2:3" ht="13.5">
      <c r="B13" s="9" t="s">
        <v>55</v>
      </c>
      <c r="C13" s="10" t="s">
        <v>26</v>
      </c>
    </row>
    <row r="14" spans="2:3" ht="13.5">
      <c r="B14" s="9" t="s">
        <v>56</v>
      </c>
      <c r="C14" s="10" t="s">
        <v>26</v>
      </c>
    </row>
    <row r="15" spans="2:3" ht="13.5">
      <c r="B15" s="9" t="s">
        <v>57</v>
      </c>
      <c r="C15" s="10" t="s">
        <v>26</v>
      </c>
    </row>
    <row r="16" spans="2:3" ht="13.5">
      <c r="B16" s="9" t="s">
        <v>58</v>
      </c>
      <c r="C16" s="10" t="s">
        <v>26</v>
      </c>
    </row>
    <row r="17" spans="2:3" ht="13.5">
      <c r="B17" s="9" t="s">
        <v>59</v>
      </c>
      <c r="C17" s="10" t="s">
        <v>26</v>
      </c>
    </row>
    <row r="18" spans="2:3" ht="13.5">
      <c r="B18" s="9" t="s">
        <v>60</v>
      </c>
      <c r="C18" s="10" t="s">
        <v>30</v>
      </c>
    </row>
    <row r="19" spans="2:3" ht="13.5">
      <c r="B19" s="9" t="s">
        <v>61</v>
      </c>
      <c r="C19" s="10" t="s">
        <v>30</v>
      </c>
    </row>
    <row r="20" spans="2:3" ht="13.5">
      <c r="B20" s="9" t="s">
        <v>62</v>
      </c>
      <c r="C20" s="10" t="s">
        <v>30</v>
      </c>
    </row>
    <row r="21" spans="2:3" ht="13.5">
      <c r="B21" s="9" t="s">
        <v>63</v>
      </c>
      <c r="C21" s="10" t="s">
        <v>30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Machiko Masu</cp:lastModifiedBy>
  <dcterms:created xsi:type="dcterms:W3CDTF">2005-03-12T11:51:28Z</dcterms:created>
  <dcterms:modified xsi:type="dcterms:W3CDTF">2005-06-25T07:40:00Z</dcterms:modified>
  <cp:category/>
  <cp:version/>
  <cp:contentType/>
  <cp:contentStatus/>
</cp:coreProperties>
</file>