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220" windowHeight="9345" activeTab="0"/>
  </bookViews>
  <sheets>
    <sheet name="Main" sheetId="1" r:id="rId1"/>
    <sheet name="calc." sheetId="2" r:id="rId2"/>
    <sheet name="Sheet 3" sheetId="3" r:id="rId3"/>
    <sheet name="formula" sheetId="4" r:id="rId4"/>
  </sheets>
  <definedNames>
    <definedName name="Cap">'Main'!$D$11</definedName>
    <definedName name="CCC">'calc.'!$B$4</definedName>
    <definedName name="Ccd">'Main'!$D$8</definedName>
    <definedName name="Cd">'Main'!$H$11</definedName>
    <definedName name="Cld">'Main'!$D$7</definedName>
    <definedName name="F0C">'Main'!$H$4</definedName>
    <definedName name="k">'Main'!$D$10</definedName>
    <definedName name="Lf">'Main'!$H$8</definedName>
    <definedName name="Llc">'calc.'!$B$2</definedName>
    <definedName name="Llm">'calc.'!$B$3</definedName>
    <definedName name="Lm">'Main'!$H$3</definedName>
    <definedName name="Lx">'Main'!$H$10</definedName>
    <definedName name="Lx0">'Main'!$D$9</definedName>
    <definedName name="Lxxx">'calc.'!$D$2</definedName>
    <definedName name="Mcd">'Main'!$D$5</definedName>
    <definedName name="Mld">'Main'!$D$4</definedName>
    <definedName name="n">'Main'!$D$10</definedName>
    <definedName name="Q">'Main'!$H$9</definedName>
    <definedName name="Reg">'Main'!$H$7</definedName>
    <definedName name="RLp">'Main'!$D$12</definedName>
    <definedName name="RR2R">'calc.'!$B$5</definedName>
    <definedName name="RRL">'Main'!$H$6</definedName>
    <definedName name="RRR" localSheetId="0">'Main'!$H$5</definedName>
    <definedName name="RRR">'calc.'!$B$5</definedName>
    <definedName name="SWRmin">'Main'!$L$20</definedName>
    <definedName name="η">'Main'!$H$12</definedName>
  </definedNames>
  <calcPr fullCalcOnLoad="1"/>
</workbook>
</file>

<file path=xl/sharedStrings.xml><?xml version="1.0" encoding="utf-8"?>
<sst xmlns="http://schemas.openxmlformats.org/spreadsheetml/2006/main" count="86" uniqueCount="79">
  <si>
    <t>Quality Factor</t>
  </si>
  <si>
    <t>Mutual inductance</t>
  </si>
  <si>
    <t>Lx</t>
  </si>
  <si>
    <t>Q</t>
  </si>
  <si>
    <t>Parameters</t>
  </si>
  <si>
    <t>CCC</t>
  </si>
  <si>
    <t>Freq.(kHz)</t>
  </si>
  <si>
    <t>ω</t>
  </si>
  <si>
    <t>1-ω^2L2C</t>
  </si>
  <si>
    <t>Re(Z)</t>
  </si>
  <si>
    <t>Im(Z)</t>
  </si>
  <si>
    <t>Z</t>
  </si>
  <si>
    <t>Abs(Z)</t>
  </si>
  <si>
    <t>complex-50</t>
  </si>
  <si>
    <t>complex+50</t>
  </si>
  <si>
    <t>lo(50)</t>
  </si>
  <si>
    <t>Abs(lo)</t>
  </si>
  <si>
    <t>VSWR</t>
  </si>
  <si>
    <t>Main Loop Inductance</t>
  </si>
  <si>
    <t>Lm</t>
  </si>
  <si>
    <t>Cap</t>
  </si>
  <si>
    <t>pF</t>
  </si>
  <si>
    <t>Total Registance(RR+RL)</t>
  </si>
  <si>
    <t>Reg</t>
  </si>
  <si>
    <t>Lf</t>
  </si>
  <si>
    <t>Coupling Loop Inductance</t>
  </si>
  <si>
    <t>Mld</t>
  </si>
  <si>
    <t>Loop Diameter</t>
  </si>
  <si>
    <t>Conductor Diameter</t>
  </si>
  <si>
    <t>Tuning Capacitor</t>
  </si>
  <si>
    <t>Radiation Resistance (RR)</t>
  </si>
  <si>
    <t>Cld</t>
  </si>
  <si>
    <t>Ccd</t>
  </si>
  <si>
    <t>Mcd</t>
  </si>
  <si>
    <t>Cd</t>
  </si>
  <si>
    <t>cm</t>
  </si>
  <si>
    <t>&lt;Main Loop&gt;</t>
  </si>
  <si>
    <t>&lt;Coupling Loop&gt;</t>
  </si>
  <si>
    <t>Loss Registance (RL)</t>
  </si>
  <si>
    <t>Resonance Frequency</t>
  </si>
  <si>
    <t xml:space="preserve"> µH</t>
  </si>
  <si>
    <t xml:space="preserve"> Ω</t>
  </si>
  <si>
    <t xml:space="preserve"> kHz</t>
  </si>
  <si>
    <t xml:space="preserve"> pF</t>
  </si>
  <si>
    <t>minSWR</t>
  </si>
  <si>
    <t>SWRmin</t>
  </si>
  <si>
    <t xml:space="preserve"> Fig. 1  SLA with a coupling loop</t>
  </si>
  <si>
    <t>Input parameters</t>
  </si>
  <si>
    <t>Calculated Results</t>
  </si>
  <si>
    <t>Impedance &amp; SWR Calculator for Small Loop Antenna with Coupling Loop         --- JG1PLD</t>
  </si>
  <si>
    <t xml:space="preserve"> Fig.2  The LCR circuit to be solved</t>
  </si>
  <si>
    <t>Distributed Capacitance</t>
  </si>
  <si>
    <t>Bandwidth</t>
  </si>
  <si>
    <t>kHz</t>
  </si>
  <si>
    <t>Additional Loss</t>
  </si>
  <si>
    <t xml:space="preserve"> Ω</t>
  </si>
  <si>
    <r>
      <t xml:space="preserve"> </t>
    </r>
    <r>
      <rPr>
        <b/>
        <sz val="10"/>
        <rFont val="ＭＳ Ｐ明朝"/>
        <family val="1"/>
      </rPr>
      <t>Ω</t>
    </r>
  </si>
  <si>
    <t>Efficiency</t>
  </si>
  <si>
    <t>RLp</t>
  </si>
  <si>
    <t>η</t>
  </si>
  <si>
    <t xml:space="preserve"> %</t>
  </si>
  <si>
    <t>Radiation Resistance</t>
  </si>
  <si>
    <t>Loss Resistance</t>
  </si>
  <si>
    <t>Inductance</t>
  </si>
  <si>
    <t>Distributed Capacitance</t>
  </si>
  <si>
    <t>Llc</t>
  </si>
  <si>
    <t>Llm</t>
  </si>
  <si>
    <t>F0C</t>
  </si>
  <si>
    <t>RRR</t>
  </si>
  <si>
    <t>RRL</t>
  </si>
  <si>
    <t>RR2R</t>
  </si>
  <si>
    <t>Lx0</t>
  </si>
  <si>
    <t xml:space="preserve"> µH</t>
  </si>
  <si>
    <t xml:space="preserve"> µH</t>
  </si>
  <si>
    <t>Lx at Center position</t>
  </si>
  <si>
    <t>n</t>
  </si>
  <si>
    <t>Lx = n*Lx0</t>
  </si>
  <si>
    <t>n</t>
  </si>
  <si>
    <t>Lxxx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</si>
</sst>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.000_ "/>
    <numFmt numFmtId="180" formatCode="0.00_ "/>
    <numFmt numFmtId="181" formatCode="0.00000_ "/>
    <numFmt numFmtId="182" formatCode="0.000_);[Red]\(0.000\)"/>
    <numFmt numFmtId="183" formatCode="0_);[Red]\(0\)"/>
    <numFmt numFmtId="184" formatCode="0.00_);[Red]\(0.00\)"/>
    <numFmt numFmtId="185" formatCode="0.0_);[Red]\(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1"/>
      <name val="Century"/>
      <family val="1"/>
    </font>
    <font>
      <sz val="11"/>
      <color indexed="12"/>
      <name val="Century"/>
      <family val="1"/>
    </font>
    <font>
      <sz val="10"/>
      <color indexed="12"/>
      <name val="Century"/>
      <family val="1"/>
    </font>
    <font>
      <b/>
      <sz val="10"/>
      <color indexed="12"/>
      <name val="Century"/>
      <family val="1"/>
    </font>
    <font>
      <sz val="10"/>
      <color indexed="12"/>
      <name val="ＭＳ Ｐゴシック"/>
      <family val="3"/>
    </font>
    <font>
      <b/>
      <sz val="10"/>
      <name val="Century"/>
      <family val="1"/>
    </font>
    <font>
      <sz val="10"/>
      <name val="Century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Century"/>
      <family val="1"/>
    </font>
    <font>
      <sz val="5.75"/>
      <name val="ＭＳ Ｐゴシック"/>
      <family val="3"/>
    </font>
    <font>
      <b/>
      <sz val="12"/>
      <name val="ＭＳ Ｐゴシック"/>
      <family val="3"/>
    </font>
    <font>
      <b/>
      <sz val="11"/>
      <color indexed="9"/>
      <name val="Century"/>
      <family val="1"/>
    </font>
    <font>
      <b/>
      <sz val="10"/>
      <color indexed="9"/>
      <name val="Century"/>
      <family val="1"/>
    </font>
    <font>
      <b/>
      <i/>
      <sz val="16"/>
      <color indexed="8"/>
      <name val="Century"/>
      <family val="1"/>
    </font>
    <font>
      <b/>
      <i/>
      <sz val="16"/>
      <color indexed="8"/>
      <name val="ＭＳ Ｐゴシック"/>
      <family val="3"/>
    </font>
    <font>
      <b/>
      <sz val="10"/>
      <name val="ＭＳ Ｐ明朝"/>
      <family val="1"/>
    </font>
    <font>
      <b/>
      <sz val="11"/>
      <name val="Century"/>
      <family val="1"/>
    </font>
    <font>
      <sz val="10.25"/>
      <name val="ＭＳ Ｐゴシック"/>
      <family val="3"/>
    </font>
    <font>
      <sz val="11.75"/>
      <name val="ＭＳ Ｐゴシック"/>
      <family val="3"/>
    </font>
    <font>
      <sz val="8.75"/>
      <name val="ＭＳ Ｐゴシック"/>
      <family val="3"/>
    </font>
    <font>
      <b/>
      <sz val="9.5"/>
      <name val="ＭＳ Ｐゴシック"/>
      <family val="3"/>
    </font>
    <font>
      <b/>
      <sz val="10"/>
      <color indexed="17"/>
      <name val="Century"/>
      <family val="1"/>
    </font>
    <font>
      <b/>
      <sz val="11.2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11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182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85" fontId="11" fillId="0" borderId="0" xfId="0" applyNumberFormat="1" applyFont="1" applyFill="1" applyAlignment="1">
      <alignment/>
    </xf>
    <xf numFmtId="185" fontId="7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49" fontId="7" fillId="2" borderId="4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179" fontId="11" fillId="2" borderId="7" xfId="0" applyNumberFormat="1" applyFont="1" applyFill="1" applyBorder="1" applyAlignment="1" applyProtection="1">
      <alignment/>
      <protection/>
    </xf>
    <xf numFmtId="0" fontId="9" fillId="2" borderId="8" xfId="0" applyFont="1" applyFill="1" applyBorder="1" applyAlignment="1">
      <alignment horizontal="left"/>
    </xf>
    <xf numFmtId="0" fontId="0" fillId="2" borderId="0" xfId="0" applyFill="1" applyAlignment="1">
      <alignment/>
    </xf>
    <xf numFmtId="49" fontId="7" fillId="2" borderId="7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7" fillId="2" borderId="8" xfId="0" applyFont="1" applyFill="1" applyBorder="1" applyAlignment="1">
      <alignment horizontal="left"/>
    </xf>
    <xf numFmtId="177" fontId="11" fillId="2" borderId="7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80" fontId="11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78" fontId="7" fillId="3" borderId="11" xfId="0" applyNumberFormat="1" applyFont="1" applyFill="1" applyBorder="1" applyAlignment="1" applyProtection="1">
      <alignment/>
      <protection locked="0"/>
    </xf>
    <xf numFmtId="178" fontId="7" fillId="3" borderId="12" xfId="0" applyNumberFormat="1" applyFont="1" applyFill="1" applyBorder="1" applyAlignment="1" applyProtection="1">
      <alignment/>
      <protection locked="0"/>
    </xf>
    <xf numFmtId="49" fontId="7" fillId="2" borderId="0" xfId="0" applyNumberFormat="1" applyFont="1" applyFill="1" applyBorder="1" applyAlignment="1">
      <alignment horizontal="center"/>
    </xf>
    <xf numFmtId="178" fontId="11" fillId="2" borderId="0" xfId="0" applyNumberFormat="1" applyFont="1" applyFill="1" applyBorder="1" applyAlignment="1" applyProtection="1">
      <alignment/>
      <protection/>
    </xf>
    <xf numFmtId="0" fontId="7" fillId="2" borderId="2" xfId="0" applyFont="1" applyFill="1" applyBorder="1" applyAlignment="1">
      <alignment horizontal="left"/>
    </xf>
    <xf numFmtId="0" fontId="5" fillId="2" borderId="1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 applyProtection="1">
      <alignment horizontal="left"/>
      <protection locked="0"/>
    </xf>
    <xf numFmtId="0" fontId="19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9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180" fontId="11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/>
    </xf>
    <xf numFmtId="177" fontId="11" fillId="0" borderId="0" xfId="0" applyNumberFormat="1" applyFont="1" applyFill="1" applyBorder="1" applyAlignment="1" applyProtection="1">
      <alignment/>
      <protection/>
    </xf>
    <xf numFmtId="179" fontId="7" fillId="3" borderId="11" xfId="0" applyNumberFormat="1" applyFont="1" applyFill="1" applyBorder="1" applyAlignment="1" applyProtection="1">
      <alignment/>
      <protection locked="0"/>
    </xf>
    <xf numFmtId="178" fontId="11" fillId="2" borderId="7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0" xfId="0" applyFill="1" applyBorder="1" applyAlignment="1">
      <alignment/>
    </xf>
    <xf numFmtId="178" fontId="11" fillId="2" borderId="16" xfId="0" applyNumberFormat="1" applyFont="1" applyFill="1" applyBorder="1" applyAlignment="1">
      <alignment/>
    </xf>
    <xf numFmtId="179" fontId="11" fillId="2" borderId="4" xfId="0" applyNumberFormat="1" applyFont="1" applyFill="1" applyBorder="1" applyAlignment="1" applyProtection="1">
      <alignment/>
      <protection/>
    </xf>
    <xf numFmtId="0" fontId="24" fillId="2" borderId="1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24" fillId="2" borderId="2" xfId="0" applyFont="1" applyFill="1" applyBorder="1" applyAlignment="1">
      <alignment/>
    </xf>
    <xf numFmtId="180" fontId="7" fillId="3" borderId="11" xfId="0" applyNumberFormat="1" applyFont="1" applyFill="1" applyBorder="1" applyAlignment="1" applyProtection="1">
      <alignment/>
      <protection locked="0"/>
    </xf>
    <xf numFmtId="185" fontId="7" fillId="3" borderId="11" xfId="0" applyNumberFormat="1" applyFont="1" applyFill="1" applyBorder="1" applyAlignment="1" applyProtection="1">
      <alignment/>
      <protection locked="0"/>
    </xf>
    <xf numFmtId="11" fontId="3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4" fillId="4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4" fillId="2" borderId="0" xfId="0" applyFont="1" applyFill="1" applyBorder="1" applyAlignment="1" applyProtection="1">
      <alignment/>
      <protection/>
    </xf>
    <xf numFmtId="176" fontId="7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"/>
          <c:w val="0.95"/>
          <c:h val="0.9"/>
        </c:manualLayout>
      </c:layout>
      <c:scatterChart>
        <c:scatterStyle val="smooth"/>
        <c:varyColors val="0"/>
        <c:ser>
          <c:idx val="2"/>
          <c:order val="0"/>
          <c:tx>
            <c:strRef>
              <c:f>'calc.'!$H$7</c:f>
              <c:strCache>
                <c:ptCount val="1"/>
                <c:pt idx="0">
                  <c:v>Abs(Z)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'calc.'!$B$8:$B$206</c:f>
              <c:numCache>
                <c:ptCount val="199"/>
                <c:pt idx="0">
                  <c:v>10069.710407336444</c:v>
                </c:pt>
                <c:pt idx="1">
                  <c:v>10070.246868259434</c:v>
                </c:pt>
                <c:pt idx="2">
                  <c:v>10070.783329182424</c:v>
                </c:pt>
                <c:pt idx="3">
                  <c:v>10071.319790105414</c:v>
                </c:pt>
                <c:pt idx="4">
                  <c:v>10071.856251028405</c:v>
                </c:pt>
                <c:pt idx="5">
                  <c:v>10072.392711951394</c:v>
                </c:pt>
                <c:pt idx="6">
                  <c:v>10072.929172874383</c:v>
                </c:pt>
                <c:pt idx="7">
                  <c:v>10073.465633797374</c:v>
                </c:pt>
                <c:pt idx="8">
                  <c:v>10074.002094720363</c:v>
                </c:pt>
                <c:pt idx="9">
                  <c:v>10074.538555643352</c:v>
                </c:pt>
                <c:pt idx="10">
                  <c:v>10075.075016566343</c:v>
                </c:pt>
                <c:pt idx="11">
                  <c:v>10075.611477489332</c:v>
                </c:pt>
                <c:pt idx="12">
                  <c:v>10076.147938412321</c:v>
                </c:pt>
                <c:pt idx="13">
                  <c:v>10076.684399335312</c:v>
                </c:pt>
                <c:pt idx="14">
                  <c:v>10077.220860258301</c:v>
                </c:pt>
                <c:pt idx="15">
                  <c:v>10077.75732118129</c:v>
                </c:pt>
                <c:pt idx="16">
                  <c:v>10078.293782104281</c:v>
                </c:pt>
                <c:pt idx="17">
                  <c:v>10078.83024302727</c:v>
                </c:pt>
                <c:pt idx="18">
                  <c:v>10079.36670395026</c:v>
                </c:pt>
                <c:pt idx="19">
                  <c:v>10079.90316487325</c:v>
                </c:pt>
                <c:pt idx="20">
                  <c:v>10080.43962579624</c:v>
                </c:pt>
                <c:pt idx="21">
                  <c:v>10080.97608671923</c:v>
                </c:pt>
                <c:pt idx="22">
                  <c:v>10081.51254764222</c:v>
                </c:pt>
                <c:pt idx="23">
                  <c:v>10082.049008565209</c:v>
                </c:pt>
                <c:pt idx="24">
                  <c:v>10082.5854694882</c:v>
                </c:pt>
                <c:pt idx="25">
                  <c:v>10083.12193041119</c:v>
                </c:pt>
                <c:pt idx="26">
                  <c:v>10083.658391334178</c:v>
                </c:pt>
                <c:pt idx="27">
                  <c:v>10084.19485225717</c:v>
                </c:pt>
                <c:pt idx="28">
                  <c:v>10084.731313180158</c:v>
                </c:pt>
                <c:pt idx="29">
                  <c:v>10085.267774103148</c:v>
                </c:pt>
                <c:pt idx="30">
                  <c:v>10085.804235026138</c:v>
                </c:pt>
                <c:pt idx="31">
                  <c:v>10086.340695949128</c:v>
                </c:pt>
                <c:pt idx="32">
                  <c:v>10086.877156872117</c:v>
                </c:pt>
                <c:pt idx="33">
                  <c:v>10087.413617795108</c:v>
                </c:pt>
                <c:pt idx="34">
                  <c:v>10087.950078718097</c:v>
                </c:pt>
                <c:pt idx="35">
                  <c:v>10088.486539641086</c:v>
                </c:pt>
                <c:pt idx="36">
                  <c:v>10089.023000564077</c:v>
                </c:pt>
                <c:pt idx="37">
                  <c:v>10089.559461487066</c:v>
                </c:pt>
                <c:pt idx="38">
                  <c:v>10090.095922410055</c:v>
                </c:pt>
                <c:pt idx="39">
                  <c:v>10090.632383333046</c:v>
                </c:pt>
                <c:pt idx="40">
                  <c:v>10091.168844256035</c:v>
                </c:pt>
                <c:pt idx="41">
                  <c:v>10091.705305179024</c:v>
                </c:pt>
                <c:pt idx="42">
                  <c:v>10092.241766102015</c:v>
                </c:pt>
                <c:pt idx="43">
                  <c:v>10092.778227025005</c:v>
                </c:pt>
                <c:pt idx="44">
                  <c:v>10093.314687947995</c:v>
                </c:pt>
                <c:pt idx="45">
                  <c:v>10093.851148870985</c:v>
                </c:pt>
                <c:pt idx="46">
                  <c:v>10094.387609793974</c:v>
                </c:pt>
                <c:pt idx="47">
                  <c:v>10094.924070716965</c:v>
                </c:pt>
                <c:pt idx="48">
                  <c:v>10095.460531639954</c:v>
                </c:pt>
                <c:pt idx="49">
                  <c:v>10095.996992562943</c:v>
                </c:pt>
                <c:pt idx="50">
                  <c:v>10096.533453485934</c:v>
                </c:pt>
                <c:pt idx="51">
                  <c:v>10097.069914408923</c:v>
                </c:pt>
                <c:pt idx="52">
                  <c:v>10097.606375331912</c:v>
                </c:pt>
                <c:pt idx="53">
                  <c:v>10098.142836254903</c:v>
                </c:pt>
                <c:pt idx="54">
                  <c:v>10098.679297177892</c:v>
                </c:pt>
                <c:pt idx="55">
                  <c:v>10099.215758100881</c:v>
                </c:pt>
                <c:pt idx="56">
                  <c:v>10099.752219023872</c:v>
                </c:pt>
                <c:pt idx="57">
                  <c:v>10100.288679946862</c:v>
                </c:pt>
                <c:pt idx="58">
                  <c:v>10100.82514086985</c:v>
                </c:pt>
                <c:pt idx="59">
                  <c:v>10101.361601792842</c:v>
                </c:pt>
                <c:pt idx="60">
                  <c:v>10101.89806271583</c:v>
                </c:pt>
                <c:pt idx="61">
                  <c:v>10102.434523638822</c:v>
                </c:pt>
                <c:pt idx="62">
                  <c:v>10102.97098456181</c:v>
                </c:pt>
                <c:pt idx="63">
                  <c:v>10103.5074454848</c:v>
                </c:pt>
                <c:pt idx="64">
                  <c:v>10104.043906407791</c:v>
                </c:pt>
                <c:pt idx="65">
                  <c:v>10104.58036733078</c:v>
                </c:pt>
                <c:pt idx="66">
                  <c:v>10105.11682825377</c:v>
                </c:pt>
                <c:pt idx="67">
                  <c:v>10105.65328917676</c:v>
                </c:pt>
                <c:pt idx="68">
                  <c:v>10106.18975009975</c:v>
                </c:pt>
                <c:pt idx="69">
                  <c:v>10106.726211022738</c:v>
                </c:pt>
                <c:pt idx="70">
                  <c:v>10107.26267194573</c:v>
                </c:pt>
                <c:pt idx="71">
                  <c:v>10107.799132868719</c:v>
                </c:pt>
                <c:pt idx="72">
                  <c:v>10108.335593791708</c:v>
                </c:pt>
                <c:pt idx="73">
                  <c:v>10108.872054714699</c:v>
                </c:pt>
                <c:pt idx="74">
                  <c:v>10109.408515637688</c:v>
                </c:pt>
                <c:pt idx="75">
                  <c:v>10109.944976560677</c:v>
                </c:pt>
                <c:pt idx="76">
                  <c:v>10110.481437483668</c:v>
                </c:pt>
                <c:pt idx="77">
                  <c:v>10111.017898406657</c:v>
                </c:pt>
                <c:pt idx="78">
                  <c:v>10111.554359329648</c:v>
                </c:pt>
                <c:pt idx="79">
                  <c:v>10112.090820252637</c:v>
                </c:pt>
                <c:pt idx="80">
                  <c:v>10112.627281175626</c:v>
                </c:pt>
                <c:pt idx="81">
                  <c:v>10113.163742098617</c:v>
                </c:pt>
                <c:pt idx="82">
                  <c:v>10113.700203021606</c:v>
                </c:pt>
                <c:pt idx="83">
                  <c:v>10114.236663944595</c:v>
                </c:pt>
                <c:pt idx="84">
                  <c:v>10114.773124867586</c:v>
                </c:pt>
                <c:pt idx="85">
                  <c:v>10115.309585790576</c:v>
                </c:pt>
                <c:pt idx="86">
                  <c:v>10115.846046713565</c:v>
                </c:pt>
                <c:pt idx="87">
                  <c:v>10116.382507636556</c:v>
                </c:pt>
                <c:pt idx="88">
                  <c:v>10116.918968559545</c:v>
                </c:pt>
                <c:pt idx="89">
                  <c:v>10117.455429482534</c:v>
                </c:pt>
                <c:pt idx="90">
                  <c:v>10117.991890405525</c:v>
                </c:pt>
                <c:pt idx="91">
                  <c:v>10118.528351328514</c:v>
                </c:pt>
                <c:pt idx="92">
                  <c:v>10119.064812251503</c:v>
                </c:pt>
                <c:pt idx="93">
                  <c:v>10119.601273174494</c:v>
                </c:pt>
                <c:pt idx="94">
                  <c:v>10120.137734097483</c:v>
                </c:pt>
                <c:pt idx="95">
                  <c:v>10120.674195020472</c:v>
                </c:pt>
                <c:pt idx="96">
                  <c:v>10121.210655943463</c:v>
                </c:pt>
                <c:pt idx="97">
                  <c:v>10121.747116866452</c:v>
                </c:pt>
                <c:pt idx="98">
                  <c:v>10122.283577789443</c:v>
                </c:pt>
                <c:pt idx="99">
                  <c:v>10122.820038712433</c:v>
                </c:pt>
                <c:pt idx="100">
                  <c:v>10123.356499635422</c:v>
                </c:pt>
                <c:pt idx="101">
                  <c:v>10123.892960558413</c:v>
                </c:pt>
                <c:pt idx="102">
                  <c:v>10124.429421481402</c:v>
                </c:pt>
                <c:pt idx="103">
                  <c:v>10124.96588240439</c:v>
                </c:pt>
                <c:pt idx="104">
                  <c:v>10125.502343327382</c:v>
                </c:pt>
                <c:pt idx="105">
                  <c:v>10126.038804250371</c:v>
                </c:pt>
                <c:pt idx="106">
                  <c:v>10126.57526517336</c:v>
                </c:pt>
                <c:pt idx="107">
                  <c:v>10127.111726096351</c:v>
                </c:pt>
                <c:pt idx="108">
                  <c:v>10127.64818701934</c:v>
                </c:pt>
                <c:pt idx="109">
                  <c:v>10128.18464794233</c:v>
                </c:pt>
                <c:pt idx="110">
                  <c:v>10128.72110886532</c:v>
                </c:pt>
                <c:pt idx="111">
                  <c:v>10129.25756978831</c:v>
                </c:pt>
                <c:pt idx="112">
                  <c:v>10129.794030711299</c:v>
                </c:pt>
                <c:pt idx="113">
                  <c:v>10130.33049163429</c:v>
                </c:pt>
                <c:pt idx="114">
                  <c:v>10130.866952557279</c:v>
                </c:pt>
                <c:pt idx="115">
                  <c:v>10131.40341348027</c:v>
                </c:pt>
                <c:pt idx="116">
                  <c:v>10131.939874403259</c:v>
                </c:pt>
                <c:pt idx="117">
                  <c:v>10132.476335326248</c:v>
                </c:pt>
                <c:pt idx="118">
                  <c:v>10133.012796249239</c:v>
                </c:pt>
                <c:pt idx="119">
                  <c:v>10133.549257172228</c:v>
                </c:pt>
                <c:pt idx="120">
                  <c:v>10134.085718095217</c:v>
                </c:pt>
                <c:pt idx="121">
                  <c:v>10134.622179018208</c:v>
                </c:pt>
                <c:pt idx="122">
                  <c:v>10135.158639941197</c:v>
                </c:pt>
                <c:pt idx="123">
                  <c:v>10135.695100864186</c:v>
                </c:pt>
                <c:pt idx="124">
                  <c:v>10136.231561787177</c:v>
                </c:pt>
                <c:pt idx="125">
                  <c:v>10136.768022710166</c:v>
                </c:pt>
                <c:pt idx="126">
                  <c:v>10137.304483633156</c:v>
                </c:pt>
                <c:pt idx="127">
                  <c:v>10137.840944556146</c:v>
                </c:pt>
                <c:pt idx="128">
                  <c:v>10138.377405479136</c:v>
                </c:pt>
                <c:pt idx="129">
                  <c:v>10138.913866402125</c:v>
                </c:pt>
                <c:pt idx="130">
                  <c:v>10139.450327325116</c:v>
                </c:pt>
                <c:pt idx="131">
                  <c:v>10139.986788248105</c:v>
                </c:pt>
                <c:pt idx="132">
                  <c:v>10140.523249171096</c:v>
                </c:pt>
                <c:pt idx="133">
                  <c:v>10141.059710094085</c:v>
                </c:pt>
                <c:pt idx="134">
                  <c:v>10141.596171017074</c:v>
                </c:pt>
                <c:pt idx="135">
                  <c:v>10142.132631940065</c:v>
                </c:pt>
                <c:pt idx="136">
                  <c:v>10142.669092863054</c:v>
                </c:pt>
                <c:pt idx="137">
                  <c:v>10143.205553786043</c:v>
                </c:pt>
                <c:pt idx="138">
                  <c:v>10143.742014709034</c:v>
                </c:pt>
                <c:pt idx="139">
                  <c:v>10144.278475632023</c:v>
                </c:pt>
                <c:pt idx="140">
                  <c:v>10144.814936555013</c:v>
                </c:pt>
                <c:pt idx="141">
                  <c:v>10145.351397478003</c:v>
                </c:pt>
                <c:pt idx="142">
                  <c:v>10145.887858400993</c:v>
                </c:pt>
                <c:pt idx="143">
                  <c:v>10146.424319323982</c:v>
                </c:pt>
                <c:pt idx="144">
                  <c:v>10146.960780246973</c:v>
                </c:pt>
                <c:pt idx="145">
                  <c:v>10147.497241169962</c:v>
                </c:pt>
                <c:pt idx="146">
                  <c:v>10148.033702092951</c:v>
                </c:pt>
                <c:pt idx="147">
                  <c:v>10148.570163015942</c:v>
                </c:pt>
                <c:pt idx="148">
                  <c:v>10149.106623938931</c:v>
                </c:pt>
                <c:pt idx="149">
                  <c:v>10149.64308486192</c:v>
                </c:pt>
                <c:pt idx="150">
                  <c:v>10150.179545784911</c:v>
                </c:pt>
                <c:pt idx="151">
                  <c:v>10150.7160067079</c:v>
                </c:pt>
                <c:pt idx="152">
                  <c:v>10151.252467630891</c:v>
                </c:pt>
                <c:pt idx="153">
                  <c:v>10151.78892855388</c:v>
                </c:pt>
                <c:pt idx="154">
                  <c:v>10152.32538947687</c:v>
                </c:pt>
                <c:pt idx="155">
                  <c:v>10152.86185039986</c:v>
                </c:pt>
                <c:pt idx="156">
                  <c:v>10153.39831132285</c:v>
                </c:pt>
                <c:pt idx="157">
                  <c:v>10153.934772245839</c:v>
                </c:pt>
                <c:pt idx="158">
                  <c:v>10154.47123316883</c:v>
                </c:pt>
                <c:pt idx="159">
                  <c:v>10155.007694091819</c:v>
                </c:pt>
                <c:pt idx="160">
                  <c:v>10155.544155014808</c:v>
                </c:pt>
                <c:pt idx="161">
                  <c:v>10156.080615937799</c:v>
                </c:pt>
                <c:pt idx="162">
                  <c:v>10156.617076860788</c:v>
                </c:pt>
                <c:pt idx="163">
                  <c:v>10157.153537783777</c:v>
                </c:pt>
                <c:pt idx="164">
                  <c:v>10157.689998706768</c:v>
                </c:pt>
                <c:pt idx="165">
                  <c:v>10158.226459629757</c:v>
                </c:pt>
                <c:pt idx="166">
                  <c:v>10158.762920552746</c:v>
                </c:pt>
                <c:pt idx="167">
                  <c:v>10159.299381475737</c:v>
                </c:pt>
                <c:pt idx="168">
                  <c:v>10159.835842398727</c:v>
                </c:pt>
                <c:pt idx="169">
                  <c:v>10160.372303321716</c:v>
                </c:pt>
                <c:pt idx="170">
                  <c:v>10160.908764244707</c:v>
                </c:pt>
                <c:pt idx="171">
                  <c:v>10161.445225167696</c:v>
                </c:pt>
                <c:pt idx="172">
                  <c:v>10161.981686090687</c:v>
                </c:pt>
                <c:pt idx="173">
                  <c:v>10162.518147013676</c:v>
                </c:pt>
                <c:pt idx="174">
                  <c:v>10163.054607936665</c:v>
                </c:pt>
                <c:pt idx="175">
                  <c:v>10163.591068859656</c:v>
                </c:pt>
                <c:pt idx="176">
                  <c:v>10164.127529782645</c:v>
                </c:pt>
                <c:pt idx="177">
                  <c:v>10164.663990705634</c:v>
                </c:pt>
                <c:pt idx="178">
                  <c:v>10165.200451628625</c:v>
                </c:pt>
                <c:pt idx="179">
                  <c:v>10165.736912551614</c:v>
                </c:pt>
                <c:pt idx="180">
                  <c:v>10166.273373474603</c:v>
                </c:pt>
                <c:pt idx="181">
                  <c:v>10166.809834397594</c:v>
                </c:pt>
                <c:pt idx="182">
                  <c:v>10167.346295320584</c:v>
                </c:pt>
                <c:pt idx="183">
                  <c:v>10167.882756243573</c:v>
                </c:pt>
                <c:pt idx="184">
                  <c:v>10168.419217166564</c:v>
                </c:pt>
                <c:pt idx="185">
                  <c:v>10168.955678089553</c:v>
                </c:pt>
                <c:pt idx="186">
                  <c:v>10169.492139012542</c:v>
                </c:pt>
                <c:pt idx="187">
                  <c:v>10170.028599935533</c:v>
                </c:pt>
                <c:pt idx="188">
                  <c:v>10170.565060858522</c:v>
                </c:pt>
                <c:pt idx="189">
                  <c:v>10171.101521781513</c:v>
                </c:pt>
                <c:pt idx="190">
                  <c:v>10171.637982704502</c:v>
                </c:pt>
                <c:pt idx="191">
                  <c:v>10172.174443627491</c:v>
                </c:pt>
                <c:pt idx="192">
                  <c:v>10172.710904550482</c:v>
                </c:pt>
                <c:pt idx="193">
                  <c:v>10173.247365473471</c:v>
                </c:pt>
                <c:pt idx="194">
                  <c:v>10173.78382639646</c:v>
                </c:pt>
                <c:pt idx="195">
                  <c:v>10174.320287319451</c:v>
                </c:pt>
                <c:pt idx="196">
                  <c:v>10174.85674824244</c:v>
                </c:pt>
                <c:pt idx="197">
                  <c:v>10175.39320916543</c:v>
                </c:pt>
                <c:pt idx="198">
                  <c:v>10175.92967008842</c:v>
                </c:pt>
              </c:numCache>
            </c:numRef>
          </c:xVal>
          <c:yVal>
            <c:numRef>
              <c:f>'calc.'!$H$8:$H$206</c:f>
              <c:numCache>
                <c:ptCount val="199"/>
                <c:pt idx="0">
                  <c:v>29.373018479101855</c:v>
                </c:pt>
                <c:pt idx="1">
                  <c:v>29.42912118884984</c:v>
                </c:pt>
                <c:pt idx="2">
                  <c:v>29.486324891831234</c:v>
                </c:pt>
                <c:pt idx="3">
                  <c:v>29.544662809063524</c:v>
                </c:pt>
                <c:pt idx="4">
                  <c:v>29.60416950025159</c:v>
                </c:pt>
                <c:pt idx="5">
                  <c:v>29.664880931299212</c:v>
                </c:pt>
                <c:pt idx="6">
                  <c:v>29.726834545916233</c:v>
                </c:pt>
                <c:pt idx="7">
                  <c:v>29.79006934159831</c:v>
                </c:pt>
                <c:pt idx="8">
                  <c:v>29.854625950298633</c:v>
                </c:pt>
                <c:pt idx="9">
                  <c:v>29.92054672412685</c:v>
                </c:pt>
                <c:pt idx="10">
                  <c:v>29.98787582644084</c:v>
                </c:pt>
                <c:pt idx="11">
                  <c:v>30.0566593287233</c:v>
                </c:pt>
                <c:pt idx="12">
                  <c:v>30.126945313680345</c:v>
                </c:pt>
                <c:pt idx="13">
                  <c:v>30.19878398501609</c:v>
                </c:pt>
                <c:pt idx="14">
                  <c:v>30.27222778439379</c:v>
                </c:pt>
                <c:pt idx="15">
                  <c:v>30.347331516132247</c:v>
                </c:pt>
                <c:pt idx="16">
                  <c:v>30.42415248022761</c:v>
                </c:pt>
                <c:pt idx="17">
                  <c:v>30.502750614349168</c:v>
                </c:pt>
                <c:pt idx="18">
                  <c:v>30.58318864551935</c:v>
                </c:pt>
                <c:pt idx="19">
                  <c:v>30.665532252234836</c:v>
                </c:pt>
                <c:pt idx="20">
                  <c:v>30.749850237871044</c:v>
                </c:pt>
                <c:pt idx="21">
                  <c:v>30.836214716287333</c:v>
                </c:pt>
                <c:pt idx="22">
                  <c:v>30.924701310613276</c:v>
                </c:pt>
                <c:pt idx="23">
                  <c:v>31.015389366321745</c:v>
                </c:pt>
                <c:pt idx="24">
                  <c:v>31.108362179767948</c:v>
                </c:pt>
                <c:pt idx="25">
                  <c:v>31.203707243494996</c:v>
                </c:pt>
                <c:pt idx="26">
                  <c:v>31.301516509743795</c:v>
                </c:pt>
                <c:pt idx="27">
                  <c:v>31.40188667371538</c:v>
                </c:pt>
                <c:pt idx="28">
                  <c:v>31.504919478309223</c:v>
                </c:pt>
                <c:pt idx="29">
                  <c:v>31.61072204222096</c:v>
                </c:pt>
                <c:pt idx="30">
                  <c:v>31.719407213459586</c:v>
                </c:pt>
                <c:pt idx="31">
                  <c:v>31.831093950565005</c:v>
                </c:pt>
                <c:pt idx="32">
                  <c:v>31.945907734031902</c:v>
                </c:pt>
                <c:pt idx="33">
                  <c:v>32.06398101068296</c:v>
                </c:pt>
                <c:pt idx="34">
                  <c:v>32.185453674043316</c:v>
                </c:pt>
                <c:pt idx="35">
                  <c:v>32.3104735840639</c:v>
                </c:pt>
                <c:pt idx="36">
                  <c:v>32.439197129884235</c:v>
                </c:pt>
                <c:pt idx="37">
                  <c:v>32.57178983973495</c:v>
                </c:pt>
                <c:pt idx="38">
                  <c:v>32.70842704248552</c:v>
                </c:pt>
                <c:pt idx="39">
                  <c:v>32.8492945858365</c:v>
                </c:pt>
                <c:pt idx="40">
                  <c:v>32.99458961668714</c:v>
                </c:pt>
                <c:pt idx="41">
                  <c:v>33.144521429797386</c:v>
                </c:pt>
                <c:pt idx="42">
                  <c:v>33.29931239152789</c:v>
                </c:pt>
                <c:pt idx="43">
                  <c:v>33.45919894617238</c:v>
                </c:pt>
                <c:pt idx="44">
                  <c:v>33.624432713214716</c:v>
                </c:pt>
                <c:pt idx="45">
                  <c:v>33.795281684748566</c:v>
                </c:pt>
                <c:pt idx="46">
                  <c:v>33.972031533295414</c:v>
                </c:pt>
                <c:pt idx="47">
                  <c:v>34.15498704137743</c:v>
                </c:pt>
                <c:pt idx="48">
                  <c:v>34.34447366541262</c:v>
                </c:pt>
                <c:pt idx="49">
                  <c:v>34.54083924787408</c:v>
                </c:pt>
                <c:pt idx="50">
                  <c:v>34.744455893094425</c:v>
                </c:pt>
                <c:pt idx="51">
                  <c:v>34.95572202374583</c:v>
                </c:pt>
                <c:pt idx="52">
                  <c:v>35.175064636751564</c:v>
                </c:pt>
                <c:pt idx="53">
                  <c:v>35.402941779244955</c:v>
                </c:pt>
                <c:pt idx="54">
                  <c:v>35.63984526718429</c:v>
                </c:pt>
                <c:pt idx="55">
                  <c:v>35.88630367129549</c:v>
                </c:pt>
                <c:pt idx="56">
                  <c:v>36.142885597070475</c:v>
                </c:pt>
                <c:pt idx="57">
                  <c:v>36.41020328762355</c:v>
                </c:pt>
                <c:pt idx="58">
                  <c:v>36.6889165800738</c:v>
                </c:pt>
                <c:pt idx="59">
                  <c:v>36.97973724762985</c:v>
                </c:pt>
                <c:pt idx="60">
                  <c:v>37.28343376053757</c:v>
                </c:pt>
                <c:pt idx="61">
                  <c:v>37.60083649899534</c:v>
                </c:pt>
                <c:pt idx="62">
                  <c:v>37.93284344965609</c:v>
                </c:pt>
                <c:pt idx="63">
                  <c:v>38.28042641365278</c:v>
                </c:pt>
                <c:pt idx="64">
                  <c:v>38.64463774703081</c:v>
                </c:pt>
                <c:pt idx="65">
                  <c:v>39.02661764284582</c:v>
                </c:pt>
                <c:pt idx="66">
                  <c:v>39.42760194563907</c:v>
                </c:pt>
                <c:pt idx="67">
                  <c:v>39.848930460752506</c:v>
                </c:pt>
                <c:pt idx="68">
                  <c:v>40.29205567901333</c:v>
                </c:pt>
                <c:pt idx="69">
                  <c:v>40.758551775783594</c:v>
                </c:pt>
                <c:pt idx="70">
                  <c:v>41.25012365426813</c:v>
                </c:pt>
                <c:pt idx="71">
                  <c:v>41.768615675210675</c:v>
                </c:pt>
                <c:pt idx="72">
                  <c:v>42.31601953252506</c:v>
                </c:pt>
                <c:pt idx="73">
                  <c:v>42.89448047512324</c:v>
                </c:pt>
                <c:pt idx="74">
                  <c:v>43.506300708057296</c:v>
                </c:pt>
                <c:pt idx="75">
                  <c:v>44.15393828760945</c:v>
                </c:pt>
                <c:pt idx="76">
                  <c:v>44.83999909508694</c:v>
                </c:pt>
                <c:pt idx="77">
                  <c:v>45.56721844911226</c:v>
                </c:pt>
                <c:pt idx="78">
                  <c:v>46.33842748245223</c:v>
                </c:pt>
                <c:pt idx="79">
                  <c:v>47.15649741306605</c:v>
                </c:pt>
                <c:pt idx="80">
                  <c:v>48.02425207847923</c:v>
                </c:pt>
                <c:pt idx="81">
                  <c:v>48.9443353222906</c:v>
                </c:pt>
                <c:pt idx="82">
                  <c:v>49.91901472074251</c:v>
                </c:pt>
                <c:pt idx="83">
                  <c:v>50.949896403914565</c:v>
                </c:pt>
                <c:pt idx="84">
                  <c:v>52.037517139664054</c:v>
                </c:pt>
                <c:pt idx="85">
                  <c:v>53.18076950460276</c:v>
                </c:pt>
                <c:pt idx="86">
                  <c:v>54.3761047414128</c:v>
                </c:pt>
                <c:pt idx="87">
                  <c:v>55.616448324614886</c:v>
                </c:pt>
                <c:pt idx="88">
                  <c:v>56.88976101608478</c:v>
                </c:pt>
                <c:pt idx="89">
                  <c:v>58.17719445422021</c:v>
                </c:pt>
                <c:pt idx="90">
                  <c:v>59.450844634935564</c:v>
                </c:pt>
                <c:pt idx="91">
                  <c:v>60.67122890361439</c:v>
                </c:pt>
                <c:pt idx="92">
                  <c:v>61.784839039373885</c:v>
                </c:pt>
                <c:pt idx="93">
                  <c:v>62.722479820808786</c:v>
                </c:pt>
                <c:pt idx="94">
                  <c:v>63.39955567063169</c:v>
                </c:pt>
                <c:pt idx="95">
                  <c:v>63.71984571753275</c:v>
                </c:pt>
                <c:pt idx="96">
                  <c:v>63.58422887449593</c:v>
                </c:pt>
                <c:pt idx="97">
                  <c:v>62.90476800843562</c:v>
                </c:pt>
                <c:pt idx="98">
                  <c:v>61.62228161868419</c:v>
                </c:pt>
                <c:pt idx="99">
                  <c:v>59.722698245016254</c:v>
                </c:pt>
                <c:pt idx="100">
                  <c:v>57.245957623726675</c:v>
                </c:pt>
                <c:pt idx="101">
                  <c:v>54.28291012999974</c:v>
                </c:pt>
                <c:pt idx="102">
                  <c:v>50.960450094971904</c:v>
                </c:pt>
                <c:pt idx="103">
                  <c:v>47.42014658967584</c:v>
                </c:pt>
                <c:pt idx="104">
                  <c:v>43.7976054858553</c:v>
                </c:pt>
                <c:pt idx="105">
                  <c:v>40.20793972328345</c:v>
                </c:pt>
                <c:pt idx="106">
                  <c:v>36.73904915342085</c:v>
                </c:pt>
                <c:pt idx="107">
                  <c:v>33.45140684284226</c:v>
                </c:pt>
                <c:pt idx="108">
                  <c:v>30.381801765384914</c:v>
                </c:pt>
                <c:pt idx="109">
                  <c:v>27.548665540747397</c:v>
                </c:pt>
                <c:pt idx="110">
                  <c:v>24.957398466094197</c:v>
                </c:pt>
                <c:pt idx="111">
                  <c:v>22.604901214717085</c:v>
                </c:pt>
                <c:pt idx="112">
                  <c:v>20.48306691935925</c:v>
                </c:pt>
                <c:pt idx="113">
                  <c:v>18.581282301920915</c:v>
                </c:pt>
                <c:pt idx="114">
                  <c:v>16.888101228735998</c:v>
                </c:pt>
                <c:pt idx="115">
                  <c:v>15.392268682041635</c:v>
                </c:pt>
                <c:pt idx="116">
                  <c:v>14.08324402092869</c:v>
                </c:pt>
                <c:pt idx="117">
                  <c:v>12.951333756396481</c:v>
                </c:pt>
                <c:pt idx="118">
                  <c:v>11.987515857535875</c:v>
                </c:pt>
                <c:pt idx="119">
                  <c:v>11.183031473352539</c:v>
                </c:pt>
                <c:pt idx="120">
                  <c:v>10.52883939674163</c:v>
                </c:pt>
                <c:pt idx="121">
                  <c:v>10.015064045362077</c:v>
                </c:pt>
                <c:pt idx="122">
                  <c:v>9.630593012318384</c:v>
                </c:pt>
                <c:pt idx="123">
                  <c:v>9.362961630271005</c:v>
                </c:pt>
                <c:pt idx="124">
                  <c:v>9.198583621853523</c:v>
                </c:pt>
                <c:pt idx="125">
                  <c:v>9.123273654904427</c:v>
                </c:pt>
                <c:pt idx="126">
                  <c:v>9.122915794419407</c:v>
                </c:pt>
                <c:pt idx="127">
                  <c:v>9.184107154847332</c:v>
                </c:pt>
                <c:pt idx="128">
                  <c:v>9.294649426420392</c:v>
                </c:pt>
                <c:pt idx="129">
                  <c:v>9.443835519121155</c:v>
                </c:pt>
                <c:pt idx="130">
                  <c:v>9.622543652495226</c:v>
                </c:pt>
                <c:pt idx="131">
                  <c:v>9.82318687287224</c:v>
                </c:pt>
                <c:pt idx="132">
                  <c:v>10.039573801434534</c:v>
                </c:pt>
                <c:pt idx="133">
                  <c:v>10.266727758632413</c:v>
                </c:pt>
                <c:pt idx="134">
                  <c:v>10.500697156055885</c:v>
                </c:pt>
                <c:pt idx="135">
                  <c:v>10.738376691758639</c:v>
                </c:pt>
                <c:pt idx="136">
                  <c:v>10.977348914151511</c:v>
                </c:pt>
                <c:pt idx="137">
                  <c:v>11.215749289904226</c:v>
                </c:pt>
                <c:pt idx="138">
                  <c:v>11.452154258399021</c:v>
                </c:pt>
                <c:pt idx="139">
                  <c:v>11.685489972812762</c:v>
                </c:pt>
                <c:pt idx="140">
                  <c:v>11.914958775934057</c:v>
                </c:pt>
                <c:pt idx="141">
                  <c:v>12.139980424822719</c:v>
                </c:pt>
                <c:pt idx="142">
                  <c:v>12.36014534230382</c:v>
                </c:pt>
                <c:pt idx="143">
                  <c:v>12.575177550522948</c:v>
                </c:pt>
                <c:pt idx="144">
                  <c:v>12.78490533453056</c:v>
                </c:pt>
                <c:pt idx="145">
                  <c:v>12.989238045503905</c:v>
                </c:pt>
                <c:pt idx="146">
                  <c:v>13.188147765736232</c:v>
                </c:pt>
                <c:pt idx="147">
                  <c:v>13.381654817687782</c:v>
                </c:pt>
                <c:pt idx="148">
                  <c:v>13.569816311109546</c:v>
                </c:pt>
                <c:pt idx="149">
                  <c:v>13.752717091926197</c:v>
                </c:pt>
                <c:pt idx="150">
                  <c:v>13.930462591293045</c:v>
                </c:pt>
                <c:pt idx="151">
                  <c:v>14.103173179599413</c:v>
                </c:pt>
                <c:pt idx="152">
                  <c:v>14.270979713892297</c:v>
                </c:pt>
                <c:pt idx="153">
                  <c:v>14.434020032836228</c:v>
                </c:pt>
                <c:pt idx="154">
                  <c:v>14.592436204960444</c:v>
                </c:pt>
                <c:pt idx="155">
                  <c:v>14.746372376400068</c:v>
                </c:pt>
                <c:pt idx="156">
                  <c:v>14.895973096192852</c:v>
                </c:pt>
                <c:pt idx="157">
                  <c:v>15.041382022240827</c:v>
                </c:pt>
                <c:pt idx="158">
                  <c:v>15.182740930819838</c:v>
                </c:pt>
                <c:pt idx="159">
                  <c:v>15.320188968133571</c:v>
                </c:pt>
                <c:pt idx="160">
                  <c:v>15.45386209477721</c:v>
                </c:pt>
                <c:pt idx="161">
                  <c:v>15.583892683798915</c:v>
                </c:pt>
                <c:pt idx="162">
                  <c:v>15.710409240840345</c:v>
                </c:pt>
                <c:pt idx="163">
                  <c:v>15.833536221091634</c:v>
                </c:pt>
                <c:pt idx="164">
                  <c:v>15.953393922742007</c:v>
                </c:pt>
                <c:pt idx="165">
                  <c:v>16.070098440596603</c:v>
                </c:pt>
                <c:pt idx="166">
                  <c:v>16.183761666743013</c:v>
                </c:pt>
                <c:pt idx="167">
                  <c:v>16.29449132769068</c:v>
                </c:pt>
                <c:pt idx="168">
                  <c:v>16.402391049486834</c:v>
                </c:pt>
                <c:pt idx="169">
                  <c:v>16.507560443989988</c:v>
                </c:pt>
                <c:pt idx="170">
                  <c:v>16.610095210799095</c:v>
                </c:pt>
                <c:pt idx="171">
                  <c:v>16.71008725045237</c:v>
                </c:pt>
                <c:pt idx="172">
                  <c:v>16.807624785379282</c:v>
                </c:pt>
                <c:pt idx="173">
                  <c:v>16.902792485791302</c:v>
                </c:pt>
                <c:pt idx="174">
                  <c:v>16.995671598299328</c:v>
                </c:pt>
                <c:pt idx="175">
                  <c:v>17.086340075490185</c:v>
                </c:pt>
                <c:pt idx="176">
                  <c:v>17.174872705087143</c:v>
                </c:pt>
                <c:pt idx="177">
                  <c:v>17.26134123762671</c:v>
                </c:pt>
                <c:pt idx="178">
                  <c:v>17.345814511827182</c:v>
                </c:pt>
                <c:pt idx="179">
                  <c:v>17.428358577029574</c:v>
                </c:pt>
                <c:pt idx="180">
                  <c:v>17.50903681225918</c:v>
                </c:pt>
                <c:pt idx="181">
                  <c:v>17.587910041574514</c:v>
                </c:pt>
                <c:pt idx="182">
                  <c:v>17.665036645486087</c:v>
                </c:pt>
                <c:pt idx="183">
                  <c:v>17.74047266831364</c:v>
                </c:pt>
                <c:pt idx="184">
                  <c:v>17.81427192140539</c:v>
                </c:pt>
                <c:pt idx="185">
                  <c:v>17.88648608220633</c:v>
                </c:pt>
                <c:pt idx="186">
                  <c:v>17.957164789203507</c:v>
                </c:pt>
                <c:pt idx="187">
                  <c:v>18.026355732803935</c:v>
                </c:pt>
                <c:pt idx="188">
                  <c:v>18.094104742225447</c:v>
                </c:pt>
                <c:pt idx="189">
                  <c:v>18.16045586850977</c:v>
                </c:pt>
                <c:pt idx="190">
                  <c:v>18.225451463764426</c:v>
                </c:pt>
                <c:pt idx="191">
                  <c:v>18.28913225676413</c:v>
                </c:pt>
                <c:pt idx="192">
                  <c:v>18.351537425039467</c:v>
                </c:pt>
                <c:pt idx="193">
                  <c:v>18.412704663590528</c:v>
                </c:pt>
                <c:pt idx="194">
                  <c:v>18.472670250359567</c:v>
                </c:pt>
                <c:pt idx="195">
                  <c:v>18.531469108603257</c:v>
                </c:pt>
                <c:pt idx="196">
                  <c:v>18.58913486629314</c:v>
                </c:pt>
                <c:pt idx="197">
                  <c:v>18.645699912686823</c:v>
                </c:pt>
                <c:pt idx="198">
                  <c:v>18.70119545219238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'calc.'!$E$7</c:f>
              <c:strCache>
                <c:ptCount val="1"/>
                <c:pt idx="0">
                  <c:v>Re(Z)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'calc.'!$B$8:$B$206</c:f>
              <c:numCache>
                <c:ptCount val="199"/>
                <c:pt idx="0">
                  <c:v>10069.710407336444</c:v>
                </c:pt>
                <c:pt idx="1">
                  <c:v>10070.246868259434</c:v>
                </c:pt>
                <c:pt idx="2">
                  <c:v>10070.783329182424</c:v>
                </c:pt>
                <c:pt idx="3">
                  <c:v>10071.319790105414</c:v>
                </c:pt>
                <c:pt idx="4">
                  <c:v>10071.856251028405</c:v>
                </c:pt>
                <c:pt idx="5">
                  <c:v>10072.392711951394</c:v>
                </c:pt>
                <c:pt idx="6">
                  <c:v>10072.929172874383</c:v>
                </c:pt>
                <c:pt idx="7">
                  <c:v>10073.465633797374</c:v>
                </c:pt>
                <c:pt idx="8">
                  <c:v>10074.002094720363</c:v>
                </c:pt>
                <c:pt idx="9">
                  <c:v>10074.538555643352</c:v>
                </c:pt>
                <c:pt idx="10">
                  <c:v>10075.075016566343</c:v>
                </c:pt>
                <c:pt idx="11">
                  <c:v>10075.611477489332</c:v>
                </c:pt>
                <c:pt idx="12">
                  <c:v>10076.147938412321</c:v>
                </c:pt>
                <c:pt idx="13">
                  <c:v>10076.684399335312</c:v>
                </c:pt>
                <c:pt idx="14">
                  <c:v>10077.220860258301</c:v>
                </c:pt>
                <c:pt idx="15">
                  <c:v>10077.75732118129</c:v>
                </c:pt>
                <c:pt idx="16">
                  <c:v>10078.293782104281</c:v>
                </c:pt>
                <c:pt idx="17">
                  <c:v>10078.83024302727</c:v>
                </c:pt>
                <c:pt idx="18">
                  <c:v>10079.36670395026</c:v>
                </c:pt>
                <c:pt idx="19">
                  <c:v>10079.90316487325</c:v>
                </c:pt>
                <c:pt idx="20">
                  <c:v>10080.43962579624</c:v>
                </c:pt>
                <c:pt idx="21">
                  <c:v>10080.97608671923</c:v>
                </c:pt>
                <c:pt idx="22">
                  <c:v>10081.51254764222</c:v>
                </c:pt>
                <c:pt idx="23">
                  <c:v>10082.049008565209</c:v>
                </c:pt>
                <c:pt idx="24">
                  <c:v>10082.5854694882</c:v>
                </c:pt>
                <c:pt idx="25">
                  <c:v>10083.12193041119</c:v>
                </c:pt>
                <c:pt idx="26">
                  <c:v>10083.658391334178</c:v>
                </c:pt>
                <c:pt idx="27">
                  <c:v>10084.19485225717</c:v>
                </c:pt>
                <c:pt idx="28">
                  <c:v>10084.731313180158</c:v>
                </c:pt>
                <c:pt idx="29">
                  <c:v>10085.267774103148</c:v>
                </c:pt>
                <c:pt idx="30">
                  <c:v>10085.804235026138</c:v>
                </c:pt>
                <c:pt idx="31">
                  <c:v>10086.340695949128</c:v>
                </c:pt>
                <c:pt idx="32">
                  <c:v>10086.877156872117</c:v>
                </c:pt>
                <c:pt idx="33">
                  <c:v>10087.413617795108</c:v>
                </c:pt>
                <c:pt idx="34">
                  <c:v>10087.950078718097</c:v>
                </c:pt>
                <c:pt idx="35">
                  <c:v>10088.486539641086</c:v>
                </c:pt>
                <c:pt idx="36">
                  <c:v>10089.023000564077</c:v>
                </c:pt>
                <c:pt idx="37">
                  <c:v>10089.559461487066</c:v>
                </c:pt>
                <c:pt idx="38">
                  <c:v>10090.095922410055</c:v>
                </c:pt>
                <c:pt idx="39">
                  <c:v>10090.632383333046</c:v>
                </c:pt>
                <c:pt idx="40">
                  <c:v>10091.168844256035</c:v>
                </c:pt>
                <c:pt idx="41">
                  <c:v>10091.705305179024</c:v>
                </c:pt>
                <c:pt idx="42">
                  <c:v>10092.241766102015</c:v>
                </c:pt>
                <c:pt idx="43">
                  <c:v>10092.778227025005</c:v>
                </c:pt>
                <c:pt idx="44">
                  <c:v>10093.314687947995</c:v>
                </c:pt>
                <c:pt idx="45">
                  <c:v>10093.851148870985</c:v>
                </c:pt>
                <c:pt idx="46">
                  <c:v>10094.387609793974</c:v>
                </c:pt>
                <c:pt idx="47">
                  <c:v>10094.924070716965</c:v>
                </c:pt>
                <c:pt idx="48">
                  <c:v>10095.460531639954</c:v>
                </c:pt>
                <c:pt idx="49">
                  <c:v>10095.996992562943</c:v>
                </c:pt>
                <c:pt idx="50">
                  <c:v>10096.533453485934</c:v>
                </c:pt>
                <c:pt idx="51">
                  <c:v>10097.069914408923</c:v>
                </c:pt>
                <c:pt idx="52">
                  <c:v>10097.606375331912</c:v>
                </c:pt>
                <c:pt idx="53">
                  <c:v>10098.142836254903</c:v>
                </c:pt>
                <c:pt idx="54">
                  <c:v>10098.679297177892</c:v>
                </c:pt>
                <c:pt idx="55">
                  <c:v>10099.215758100881</c:v>
                </c:pt>
                <c:pt idx="56">
                  <c:v>10099.752219023872</c:v>
                </c:pt>
                <c:pt idx="57">
                  <c:v>10100.288679946862</c:v>
                </c:pt>
                <c:pt idx="58">
                  <c:v>10100.82514086985</c:v>
                </c:pt>
                <c:pt idx="59">
                  <c:v>10101.361601792842</c:v>
                </c:pt>
                <c:pt idx="60">
                  <c:v>10101.89806271583</c:v>
                </c:pt>
                <c:pt idx="61">
                  <c:v>10102.434523638822</c:v>
                </c:pt>
                <c:pt idx="62">
                  <c:v>10102.97098456181</c:v>
                </c:pt>
                <c:pt idx="63">
                  <c:v>10103.5074454848</c:v>
                </c:pt>
                <c:pt idx="64">
                  <c:v>10104.043906407791</c:v>
                </c:pt>
                <c:pt idx="65">
                  <c:v>10104.58036733078</c:v>
                </c:pt>
                <c:pt idx="66">
                  <c:v>10105.11682825377</c:v>
                </c:pt>
                <c:pt idx="67">
                  <c:v>10105.65328917676</c:v>
                </c:pt>
                <c:pt idx="68">
                  <c:v>10106.18975009975</c:v>
                </c:pt>
                <c:pt idx="69">
                  <c:v>10106.726211022738</c:v>
                </c:pt>
                <c:pt idx="70">
                  <c:v>10107.26267194573</c:v>
                </c:pt>
                <c:pt idx="71">
                  <c:v>10107.799132868719</c:v>
                </c:pt>
                <c:pt idx="72">
                  <c:v>10108.335593791708</c:v>
                </c:pt>
                <c:pt idx="73">
                  <c:v>10108.872054714699</c:v>
                </c:pt>
                <c:pt idx="74">
                  <c:v>10109.408515637688</c:v>
                </c:pt>
                <c:pt idx="75">
                  <c:v>10109.944976560677</c:v>
                </c:pt>
                <c:pt idx="76">
                  <c:v>10110.481437483668</c:v>
                </c:pt>
                <c:pt idx="77">
                  <c:v>10111.017898406657</c:v>
                </c:pt>
                <c:pt idx="78">
                  <c:v>10111.554359329648</c:v>
                </c:pt>
                <c:pt idx="79">
                  <c:v>10112.090820252637</c:v>
                </c:pt>
                <c:pt idx="80">
                  <c:v>10112.627281175626</c:v>
                </c:pt>
                <c:pt idx="81">
                  <c:v>10113.163742098617</c:v>
                </c:pt>
                <c:pt idx="82">
                  <c:v>10113.700203021606</c:v>
                </c:pt>
                <c:pt idx="83">
                  <c:v>10114.236663944595</c:v>
                </c:pt>
                <c:pt idx="84">
                  <c:v>10114.773124867586</c:v>
                </c:pt>
                <c:pt idx="85">
                  <c:v>10115.309585790576</c:v>
                </c:pt>
                <c:pt idx="86">
                  <c:v>10115.846046713565</c:v>
                </c:pt>
                <c:pt idx="87">
                  <c:v>10116.382507636556</c:v>
                </c:pt>
                <c:pt idx="88">
                  <c:v>10116.918968559545</c:v>
                </c:pt>
                <c:pt idx="89">
                  <c:v>10117.455429482534</c:v>
                </c:pt>
                <c:pt idx="90">
                  <c:v>10117.991890405525</c:v>
                </c:pt>
                <c:pt idx="91">
                  <c:v>10118.528351328514</c:v>
                </c:pt>
                <c:pt idx="92">
                  <c:v>10119.064812251503</c:v>
                </c:pt>
                <c:pt idx="93">
                  <c:v>10119.601273174494</c:v>
                </c:pt>
                <c:pt idx="94">
                  <c:v>10120.137734097483</c:v>
                </c:pt>
                <c:pt idx="95">
                  <c:v>10120.674195020472</c:v>
                </c:pt>
                <c:pt idx="96">
                  <c:v>10121.210655943463</c:v>
                </c:pt>
                <c:pt idx="97">
                  <c:v>10121.747116866452</c:v>
                </c:pt>
                <c:pt idx="98">
                  <c:v>10122.283577789443</c:v>
                </c:pt>
                <c:pt idx="99">
                  <c:v>10122.820038712433</c:v>
                </c:pt>
                <c:pt idx="100">
                  <c:v>10123.356499635422</c:v>
                </c:pt>
                <c:pt idx="101">
                  <c:v>10123.892960558413</c:v>
                </c:pt>
                <c:pt idx="102">
                  <c:v>10124.429421481402</c:v>
                </c:pt>
                <c:pt idx="103">
                  <c:v>10124.96588240439</c:v>
                </c:pt>
                <c:pt idx="104">
                  <c:v>10125.502343327382</c:v>
                </c:pt>
                <c:pt idx="105">
                  <c:v>10126.038804250371</c:v>
                </c:pt>
                <c:pt idx="106">
                  <c:v>10126.57526517336</c:v>
                </c:pt>
                <c:pt idx="107">
                  <c:v>10127.111726096351</c:v>
                </c:pt>
                <c:pt idx="108">
                  <c:v>10127.64818701934</c:v>
                </c:pt>
                <c:pt idx="109">
                  <c:v>10128.18464794233</c:v>
                </c:pt>
                <c:pt idx="110">
                  <c:v>10128.72110886532</c:v>
                </c:pt>
                <c:pt idx="111">
                  <c:v>10129.25756978831</c:v>
                </c:pt>
                <c:pt idx="112">
                  <c:v>10129.794030711299</c:v>
                </c:pt>
                <c:pt idx="113">
                  <c:v>10130.33049163429</c:v>
                </c:pt>
                <c:pt idx="114">
                  <c:v>10130.866952557279</c:v>
                </c:pt>
                <c:pt idx="115">
                  <c:v>10131.40341348027</c:v>
                </c:pt>
                <c:pt idx="116">
                  <c:v>10131.939874403259</c:v>
                </c:pt>
                <c:pt idx="117">
                  <c:v>10132.476335326248</c:v>
                </c:pt>
                <c:pt idx="118">
                  <c:v>10133.012796249239</c:v>
                </c:pt>
                <c:pt idx="119">
                  <c:v>10133.549257172228</c:v>
                </c:pt>
                <c:pt idx="120">
                  <c:v>10134.085718095217</c:v>
                </c:pt>
                <c:pt idx="121">
                  <c:v>10134.622179018208</c:v>
                </c:pt>
                <c:pt idx="122">
                  <c:v>10135.158639941197</c:v>
                </c:pt>
                <c:pt idx="123">
                  <c:v>10135.695100864186</c:v>
                </c:pt>
                <c:pt idx="124">
                  <c:v>10136.231561787177</c:v>
                </c:pt>
                <c:pt idx="125">
                  <c:v>10136.768022710166</c:v>
                </c:pt>
                <c:pt idx="126">
                  <c:v>10137.304483633156</c:v>
                </c:pt>
                <c:pt idx="127">
                  <c:v>10137.840944556146</c:v>
                </c:pt>
                <c:pt idx="128">
                  <c:v>10138.377405479136</c:v>
                </c:pt>
                <c:pt idx="129">
                  <c:v>10138.913866402125</c:v>
                </c:pt>
                <c:pt idx="130">
                  <c:v>10139.450327325116</c:v>
                </c:pt>
                <c:pt idx="131">
                  <c:v>10139.986788248105</c:v>
                </c:pt>
                <c:pt idx="132">
                  <c:v>10140.523249171096</c:v>
                </c:pt>
                <c:pt idx="133">
                  <c:v>10141.059710094085</c:v>
                </c:pt>
                <c:pt idx="134">
                  <c:v>10141.596171017074</c:v>
                </c:pt>
                <c:pt idx="135">
                  <c:v>10142.132631940065</c:v>
                </c:pt>
                <c:pt idx="136">
                  <c:v>10142.669092863054</c:v>
                </c:pt>
                <c:pt idx="137">
                  <c:v>10143.205553786043</c:v>
                </c:pt>
                <c:pt idx="138">
                  <c:v>10143.742014709034</c:v>
                </c:pt>
                <c:pt idx="139">
                  <c:v>10144.278475632023</c:v>
                </c:pt>
                <c:pt idx="140">
                  <c:v>10144.814936555013</c:v>
                </c:pt>
                <c:pt idx="141">
                  <c:v>10145.351397478003</c:v>
                </c:pt>
                <c:pt idx="142">
                  <c:v>10145.887858400993</c:v>
                </c:pt>
                <c:pt idx="143">
                  <c:v>10146.424319323982</c:v>
                </c:pt>
                <c:pt idx="144">
                  <c:v>10146.960780246973</c:v>
                </c:pt>
                <c:pt idx="145">
                  <c:v>10147.497241169962</c:v>
                </c:pt>
                <c:pt idx="146">
                  <c:v>10148.033702092951</c:v>
                </c:pt>
                <c:pt idx="147">
                  <c:v>10148.570163015942</c:v>
                </c:pt>
                <c:pt idx="148">
                  <c:v>10149.106623938931</c:v>
                </c:pt>
                <c:pt idx="149">
                  <c:v>10149.64308486192</c:v>
                </c:pt>
                <c:pt idx="150">
                  <c:v>10150.179545784911</c:v>
                </c:pt>
                <c:pt idx="151">
                  <c:v>10150.7160067079</c:v>
                </c:pt>
                <c:pt idx="152">
                  <c:v>10151.252467630891</c:v>
                </c:pt>
                <c:pt idx="153">
                  <c:v>10151.78892855388</c:v>
                </c:pt>
                <c:pt idx="154">
                  <c:v>10152.32538947687</c:v>
                </c:pt>
                <c:pt idx="155">
                  <c:v>10152.86185039986</c:v>
                </c:pt>
                <c:pt idx="156">
                  <c:v>10153.39831132285</c:v>
                </c:pt>
                <c:pt idx="157">
                  <c:v>10153.934772245839</c:v>
                </c:pt>
                <c:pt idx="158">
                  <c:v>10154.47123316883</c:v>
                </c:pt>
                <c:pt idx="159">
                  <c:v>10155.007694091819</c:v>
                </c:pt>
                <c:pt idx="160">
                  <c:v>10155.544155014808</c:v>
                </c:pt>
                <c:pt idx="161">
                  <c:v>10156.080615937799</c:v>
                </c:pt>
                <c:pt idx="162">
                  <c:v>10156.617076860788</c:v>
                </c:pt>
                <c:pt idx="163">
                  <c:v>10157.153537783777</c:v>
                </c:pt>
                <c:pt idx="164">
                  <c:v>10157.689998706768</c:v>
                </c:pt>
                <c:pt idx="165">
                  <c:v>10158.226459629757</c:v>
                </c:pt>
                <c:pt idx="166">
                  <c:v>10158.762920552746</c:v>
                </c:pt>
                <c:pt idx="167">
                  <c:v>10159.299381475737</c:v>
                </c:pt>
                <c:pt idx="168">
                  <c:v>10159.835842398727</c:v>
                </c:pt>
                <c:pt idx="169">
                  <c:v>10160.372303321716</c:v>
                </c:pt>
                <c:pt idx="170">
                  <c:v>10160.908764244707</c:v>
                </c:pt>
                <c:pt idx="171">
                  <c:v>10161.445225167696</c:v>
                </c:pt>
                <c:pt idx="172">
                  <c:v>10161.981686090687</c:v>
                </c:pt>
                <c:pt idx="173">
                  <c:v>10162.518147013676</c:v>
                </c:pt>
                <c:pt idx="174">
                  <c:v>10163.054607936665</c:v>
                </c:pt>
                <c:pt idx="175">
                  <c:v>10163.591068859656</c:v>
                </c:pt>
                <c:pt idx="176">
                  <c:v>10164.127529782645</c:v>
                </c:pt>
                <c:pt idx="177">
                  <c:v>10164.663990705634</c:v>
                </c:pt>
                <c:pt idx="178">
                  <c:v>10165.200451628625</c:v>
                </c:pt>
                <c:pt idx="179">
                  <c:v>10165.736912551614</c:v>
                </c:pt>
                <c:pt idx="180">
                  <c:v>10166.273373474603</c:v>
                </c:pt>
                <c:pt idx="181">
                  <c:v>10166.809834397594</c:v>
                </c:pt>
                <c:pt idx="182">
                  <c:v>10167.346295320584</c:v>
                </c:pt>
                <c:pt idx="183">
                  <c:v>10167.882756243573</c:v>
                </c:pt>
                <c:pt idx="184">
                  <c:v>10168.419217166564</c:v>
                </c:pt>
                <c:pt idx="185">
                  <c:v>10168.955678089553</c:v>
                </c:pt>
                <c:pt idx="186">
                  <c:v>10169.492139012542</c:v>
                </c:pt>
                <c:pt idx="187">
                  <c:v>10170.028599935533</c:v>
                </c:pt>
                <c:pt idx="188">
                  <c:v>10170.565060858522</c:v>
                </c:pt>
                <c:pt idx="189">
                  <c:v>10171.101521781513</c:v>
                </c:pt>
                <c:pt idx="190">
                  <c:v>10171.637982704502</c:v>
                </c:pt>
                <c:pt idx="191">
                  <c:v>10172.174443627491</c:v>
                </c:pt>
                <c:pt idx="192">
                  <c:v>10172.710904550482</c:v>
                </c:pt>
                <c:pt idx="193">
                  <c:v>10173.247365473471</c:v>
                </c:pt>
                <c:pt idx="194">
                  <c:v>10173.78382639646</c:v>
                </c:pt>
                <c:pt idx="195">
                  <c:v>10174.320287319451</c:v>
                </c:pt>
                <c:pt idx="196">
                  <c:v>10174.85674824244</c:v>
                </c:pt>
                <c:pt idx="197">
                  <c:v>10175.39320916543</c:v>
                </c:pt>
                <c:pt idx="198">
                  <c:v>10175.92967008842</c:v>
                </c:pt>
              </c:numCache>
            </c:numRef>
          </c:xVal>
          <c:yVal>
            <c:numRef>
              <c:f>'calc.'!$E$8:$E$206</c:f>
              <c:numCache>
                <c:ptCount val="199"/>
                <c:pt idx="0">
                  <c:v>0.5432821059389142</c:v>
                </c:pt>
                <c:pt idx="1">
                  <c:v>0.5544001933129474</c:v>
                </c:pt>
                <c:pt idx="2">
                  <c:v>0.5658600234424004</c:v>
                </c:pt>
                <c:pt idx="3">
                  <c:v>0.5776756755739075</c:v>
                </c:pt>
                <c:pt idx="4">
                  <c:v>0.5898619583462426</c:v>
                </c:pt>
                <c:pt idx="5">
                  <c:v>0.6024344554134108</c:v>
                </c:pt>
                <c:pt idx="6">
                  <c:v>0.6154095744188047</c:v>
                </c:pt>
                <c:pt idx="7">
                  <c:v>0.6288045996013109</c:v>
                </c:pt>
                <c:pt idx="8">
                  <c:v>0.6426377483441426</c:v>
                </c:pt>
                <c:pt idx="9">
                  <c:v>0.6569282320060268</c:v>
                </c:pt>
                <c:pt idx="10">
                  <c:v>0.6716963214076289</c:v>
                </c:pt>
                <c:pt idx="11">
                  <c:v>0.6869634173819026</c:v>
                </c:pt>
                <c:pt idx="12">
                  <c:v>0.7027521268407223</c:v>
                </c:pt>
                <c:pt idx="13">
                  <c:v>0.7190863448511645</c:v>
                </c:pt>
                <c:pt idx="14">
                  <c:v>0.735991343268875</c:v>
                </c:pt>
                <c:pt idx="15">
                  <c:v>0.753493866530994</c:v>
                </c:pt>
                <c:pt idx="16">
                  <c:v>0.7716222352723294</c:v>
                </c:pt>
                <c:pt idx="17">
                  <c:v>0.7904064584999291</c:v>
                </c:pt>
                <c:pt idx="18">
                  <c:v>0.8098783551397993</c:v>
                </c:pt>
                <c:pt idx="19">
                  <c:v>0.8300716858537494</c:v>
                </c:pt>
                <c:pt idx="20">
                  <c:v>0.8510222961253395</c:v>
                </c:pt>
                <c:pt idx="21">
                  <c:v>0.872768271723508</c:v>
                </c:pt>
                <c:pt idx="22">
                  <c:v>0.8953501077711047</c:v>
                </c:pt>
                <c:pt idx="23">
                  <c:v>0.9188108927909188</c:v>
                </c:pt>
                <c:pt idx="24">
                  <c:v>0.9431965092519086</c:v>
                </c:pt>
                <c:pt idx="25">
                  <c:v>0.9685558523146334</c:v>
                </c:pt>
                <c:pt idx="26">
                  <c:v>0.9949410686781006</c:v>
                </c:pt>
                <c:pt idx="27">
                  <c:v>1.022407817645411</c:v>
                </c:pt>
                <c:pt idx="28">
                  <c:v>1.0510155567864357</c:v>
                </c:pt>
                <c:pt idx="29">
                  <c:v>1.0808278548601171</c:v>
                </c:pt>
                <c:pt idx="30">
                  <c:v>1.1119127349820932</c:v>
                </c:pt>
                <c:pt idx="31">
                  <c:v>1.1443430513978419</c:v>
                </c:pt>
                <c:pt idx="32">
                  <c:v>1.1781969036414803</c:v>
                </c:pt>
                <c:pt idx="33">
                  <c:v>1.213558092336256</c:v>
                </c:pt>
                <c:pt idx="34">
                  <c:v>1.2505166214478445</c:v>
                </c:pt>
                <c:pt idx="35">
                  <c:v>1.289169252424184</c:v>
                </c:pt>
                <c:pt idx="36">
                  <c:v>1.3296201163709371</c:v>
                </c:pt>
                <c:pt idx="37">
                  <c:v>1.371981391241634</c:v>
                </c:pt>
                <c:pt idx="38">
                  <c:v>1.416374051960184</c:v>
                </c:pt>
                <c:pt idx="39">
                  <c:v>1.4629287024852136</c:v>
                </c:pt>
                <c:pt idx="40">
                  <c:v>1.5117865000805024</c:v>
                </c:pt>
                <c:pt idx="41">
                  <c:v>1.5631001835020049</c:v>
                </c:pt>
                <c:pt idx="42">
                  <c:v>1.6170352184898733</c:v>
                </c:pt>
                <c:pt idx="43">
                  <c:v>1.6737710758933293</c:v>
                </c:pt>
                <c:pt idx="44">
                  <c:v>1.733502660011694</c:v>
                </c:pt>
                <c:pt idx="45">
                  <c:v>1.7964419073554116</c:v>
                </c:pt>
                <c:pt idx="46">
                  <c:v>1.8628195790826698</c:v>
                </c:pt>
                <c:pt idx="47">
                  <c:v>1.9328872739333445</c:v>
                </c:pt>
                <c:pt idx="48">
                  <c:v>2.006919692645024</c:v>
                </c:pt>
                <c:pt idx="49">
                  <c:v>2.0852171897239207</c:v>
                </c:pt>
                <c:pt idx="50">
                  <c:v>2.1681086541581673</c:v>
                </c:pt>
                <c:pt idx="51">
                  <c:v>2.2559547674069504</c:v>
                </c:pt>
                <c:pt idx="52">
                  <c:v>2.3491516949229276</c:v>
                </c:pt>
                <c:pt idx="53">
                  <c:v>2.4481352768140052</c:v>
                </c:pt>
                <c:pt idx="54">
                  <c:v>2.553385794310056</c:v>
                </c:pt>
                <c:pt idx="55">
                  <c:v>2.665433401782944</c:v>
                </c:pt>
                <c:pt idx="56">
                  <c:v>2.7848643295578004</c:v>
                </c:pt>
                <c:pt idx="57">
                  <c:v>2.9123279811692524</c:v>
                </c:pt>
                <c:pt idx="58">
                  <c:v>3.048545070573248</c:v>
                </c:pt>
                <c:pt idx="59">
                  <c:v>3.1943169708158785</c:v>
                </c:pt>
                <c:pt idx="60">
                  <c:v>3.3505364766195287</c:v>
                </c:pt>
                <c:pt idx="61">
                  <c:v>3.5182002201614315</c:v>
                </c:pt>
                <c:pt idx="62">
                  <c:v>3.698423023155257</c:v>
                </c:pt>
                <c:pt idx="63">
                  <c:v>3.89245452048157</c:v>
                </c:pt>
                <c:pt idx="64">
                  <c:v>4.101698452441815</c:v>
                </c:pt>
                <c:pt idx="65">
                  <c:v>4.327735095993175</c:v>
                </c:pt>
                <c:pt idx="66">
                  <c:v>4.5723473916393</c:v>
                </c:pt>
                <c:pt idx="67">
                  <c:v>4.83755142377198</c:v>
                </c:pt>
                <c:pt idx="68">
                  <c:v>5.125632029705752</c:v>
                </c:pt>
                <c:pt idx="69">
                  <c:v>5.439184447142064</c:v>
                </c:pt>
                <c:pt idx="70">
                  <c:v>5.781163060845831</c:v>
                </c:pt>
                <c:pt idx="71">
                  <c:v>6.154938474043499</c:v>
                </c:pt>
                <c:pt idx="72">
                  <c:v>6.564364300836013</c:v>
                </c:pt>
                <c:pt idx="73">
                  <c:v>7.013855238068105</c:v>
                </c:pt>
                <c:pt idx="74">
                  <c:v>7.50847810121606</c:v>
                </c:pt>
                <c:pt idx="75">
                  <c:v>8.054057551142872</c:v>
                </c:pt>
                <c:pt idx="76">
                  <c:v>8.657298116600812</c:v>
                </c:pt>
                <c:pt idx="77">
                  <c:v>9.325923697660865</c:v>
                </c:pt>
                <c:pt idx="78">
                  <c:v>10.068834801846036</c:v>
                </c:pt>
                <c:pt idx="79">
                  <c:v>10.896281971577746</c:v>
                </c:pt>
                <c:pt idx="80">
                  <c:v>11.820050663807717</c:v>
                </c:pt>
                <c:pt idx="81">
                  <c:v>12.853647394847693</c:v>
                </c:pt>
                <c:pt idx="82">
                  <c:v>14.012467981521002</c:v>
                </c:pt>
                <c:pt idx="83">
                  <c:v>15.31391429424633</c:v>
                </c:pt>
                <c:pt idx="84">
                  <c:v>16.777403394076682</c:v>
                </c:pt>
                <c:pt idx="85">
                  <c:v>18.42417867399824</c:v>
                </c:pt>
                <c:pt idx="86">
                  <c:v>20.276782456950897</c:v>
                </c:pt>
                <c:pt idx="87">
                  <c:v>22.357979748011342</c:v>
                </c:pt>
                <c:pt idx="88">
                  <c:v>24.688833546136106</c:v>
                </c:pt>
                <c:pt idx="89">
                  <c:v>27.285534175898334</c:v>
                </c:pt>
                <c:pt idx="90">
                  <c:v>30.154513829462434</c:v>
                </c:pt>
                <c:pt idx="91">
                  <c:v>33.28541432703052</c:v>
                </c:pt>
                <c:pt idx="92">
                  <c:v>36.64177287335656</c:v>
                </c:pt>
                <c:pt idx="93">
                  <c:v>40.15007137514123</c:v>
                </c:pt>
                <c:pt idx="94">
                  <c:v>43.68927179446052</c:v>
                </c:pt>
                <c:pt idx="95">
                  <c:v>47.085067025420585</c:v>
                </c:pt>
                <c:pt idx="96">
                  <c:v>50.114998657564634</c:v>
                </c:pt>
                <c:pt idx="97">
                  <c:v>52.53041724511331</c:v>
                </c:pt>
                <c:pt idx="98">
                  <c:v>54.09665269591244</c:v>
                </c:pt>
                <c:pt idx="99">
                  <c:v>54.64343942048712</c:v>
                </c:pt>
                <c:pt idx="100">
                  <c:v>54.10817814588719</c:v>
                </c:pt>
                <c:pt idx="101">
                  <c:v>52.55312131828151</c:v>
                </c:pt>
                <c:pt idx="102">
                  <c:v>50.14819564817966</c:v>
                </c:pt>
                <c:pt idx="103">
                  <c:v>47.1277643136557</c:v>
                </c:pt>
                <c:pt idx="104">
                  <c:v>43.74023858327405</c:v>
                </c:pt>
                <c:pt idx="105">
                  <c:v>40.20793807955185</c:v>
                </c:pt>
                <c:pt idx="106">
                  <c:v>36.70513935252248</c:v>
                </c:pt>
                <c:pt idx="107">
                  <c:v>33.35294373727037</c:v>
                </c:pt>
                <c:pt idx="108">
                  <c:v>30.224998339467845</c:v>
                </c:pt>
                <c:pt idx="109">
                  <c:v>27.357930182755805</c:v>
                </c:pt>
                <c:pt idx="110">
                  <c:v>24.76227159552435</c:v>
                </c:pt>
                <c:pt idx="111">
                  <c:v>22.43175713562849</c:v>
                </c:pt>
                <c:pt idx="112">
                  <c:v>20.350346029047078</c:v>
                </c:pt>
                <c:pt idx="113">
                  <c:v>18.497103505923192</c:v>
                </c:pt>
                <c:pt idx="114">
                  <c:v>16.849371023737433</c:v>
                </c:pt>
                <c:pt idx="115">
                  <c:v>15.384692566406292</c:v>
                </c:pt>
                <c:pt idx="116">
                  <c:v>14.081893439729866</c:v>
                </c:pt>
                <c:pt idx="117">
                  <c:v>12.921610470575349</c:v>
                </c:pt>
                <c:pt idx="118">
                  <c:v>11.886483536618645</c:v>
                </c:pt>
                <c:pt idx="119">
                  <c:v>10.961148798701627</c:v>
                </c:pt>
                <c:pt idx="120">
                  <c:v>10.132123958298905</c:v>
                </c:pt>
                <c:pt idx="121">
                  <c:v>9.387641673781497</c:v>
                </c:pt>
                <c:pt idx="122">
                  <c:v>8.717464755596483</c:v>
                </c:pt>
                <c:pt idx="123">
                  <c:v>8.112702355493084</c:v>
                </c:pt>
                <c:pt idx="124">
                  <c:v>7.565637383584564</c:v>
                </c:pt>
                <c:pt idx="125">
                  <c:v>7.06956993496778</c:v>
                </c:pt>
                <c:pt idx="126">
                  <c:v>6.61867830384543</c:v>
                </c:pt>
                <c:pt idx="127">
                  <c:v>6.207897363757546</c:v>
                </c:pt>
                <c:pt idx="128">
                  <c:v>5.832813153297307</c:v>
                </c:pt>
                <c:pt idx="129">
                  <c:v>5.489572082129377</c:v>
                </c:pt>
                <c:pt idx="130">
                  <c:v>5.174803045973399</c:v>
                </c:pt>
                <c:pt idx="131">
                  <c:v>4.885550778226589</c:v>
                </c:pt>
                <c:pt idx="132">
                  <c:v>4.619218889305003</c:v>
                </c:pt>
                <c:pt idx="133">
                  <c:v>4.373521204854657</c:v>
                </c:pt>
                <c:pt idx="134">
                  <c:v>4.146440183133034</c:v>
                </c:pt>
                <c:pt idx="135">
                  <c:v>3.9361913552486767</c:v>
                </c:pt>
                <c:pt idx="136">
                  <c:v>3.7411928820296647</c:v>
                </c:pt>
                <c:pt idx="137">
                  <c:v>3.560039455007925</c:v>
                </c:pt>
                <c:pt idx="138">
                  <c:v>3.3914798858174793</c:v>
                </c:pt>
                <c:pt idx="139">
                  <c:v>3.234397828980162</c:v>
                </c:pt>
                <c:pt idx="140">
                  <c:v>3.087795169008395</c:v>
                </c:pt>
                <c:pt idx="141">
                  <c:v>2.950777675731077</c:v>
                </c:pt>
                <c:pt idx="142">
                  <c:v>2.8225425933775345</c:v>
                </c:pt>
                <c:pt idx="143">
                  <c:v>2.70236788091243</c:v>
                </c:pt>
                <c:pt idx="144">
                  <c:v>2.5896028648125857</c:v>
                </c:pt>
                <c:pt idx="145">
                  <c:v>2.483660102198123</c:v>
                </c:pt>
                <c:pt idx="146">
                  <c:v>2.3840082830873093</c:v>
                </c:pt>
                <c:pt idx="147">
                  <c:v>2.2901660264973414</c:v>
                </c:pt>
                <c:pt idx="148">
                  <c:v>2.201696446907717</c:v>
                </c:pt>
                <c:pt idx="149">
                  <c:v>2.1182023859706214</c:v>
                </c:pt>
                <c:pt idx="150">
                  <c:v>2.039322219829203</c:v>
                </c:pt>
                <c:pt idx="151">
                  <c:v>1.9647261654619572</c:v>
                </c:pt>
                <c:pt idx="152">
                  <c:v>1.8941130204897934</c:v>
                </c:pt>
                <c:pt idx="153">
                  <c:v>1.8272072802492354</c:v>
                </c:pt>
                <c:pt idx="154">
                  <c:v>1.7637565838253884</c:v>
                </c:pt>
                <c:pt idx="155">
                  <c:v>1.7035294474799543</c:v>
                </c:pt>
                <c:pt idx="156">
                  <c:v>1.6463132496222148</c:v>
                </c:pt>
                <c:pt idx="157">
                  <c:v>1.5919124363497041</c:v>
                </c:pt>
                <c:pt idx="158">
                  <c:v>1.5401469207450666</c:v>
                </c:pt>
                <c:pt idx="159">
                  <c:v>1.490850652677904</c:v>
                </c:pt>
                <c:pt idx="160">
                  <c:v>1.4438703389108096</c:v>
                </c:pt>
                <c:pt idx="161">
                  <c:v>1.3990642959258262</c:v>
                </c:pt>
                <c:pt idx="162">
                  <c:v>1.356301420146707</c:v>
                </c:pt>
                <c:pt idx="163">
                  <c:v>1.315460262160902</c:v>
                </c:pt>
                <c:pt idx="164">
                  <c:v>1.276428193231835</c:v>
                </c:pt>
                <c:pt idx="165">
                  <c:v>1.239100653835992</c:v>
                </c:pt>
                <c:pt idx="166">
                  <c:v>1.2033804752077404</c:v>
                </c:pt>
                <c:pt idx="167">
                  <c:v>1.1691772659725257</c:v>
                </c:pt>
                <c:pt idx="168">
                  <c:v>1.1364068568887367</c:v>
                </c:pt>
                <c:pt idx="169">
                  <c:v>1.1049907975397586</c:v>
                </c:pt>
                <c:pt idx="170">
                  <c:v>1.074855899543122</c:v>
                </c:pt>
                <c:pt idx="171">
                  <c:v>1.0459338214620786</c:v>
                </c:pt>
                <c:pt idx="172">
                  <c:v>1.018160691156969</c:v>
                </c:pt>
                <c:pt idx="173">
                  <c:v>0.9914767617962048</c:v>
                </c:pt>
                <c:pt idx="174">
                  <c:v>0.9658260981619736</c:v>
                </c:pt>
                <c:pt idx="175">
                  <c:v>0.9411562902620412</c:v>
                </c:pt>
                <c:pt idx="176">
                  <c:v>0.917418191581864</c:v>
                </c:pt>
                <c:pt idx="177">
                  <c:v>0.8945656795980194</c:v>
                </c:pt>
                <c:pt idx="178">
                  <c:v>0.8725554364294577</c:v>
                </c:pt>
                <c:pt idx="179">
                  <c:v>0.8513467477256602</c:v>
                </c:pt>
                <c:pt idx="180">
                  <c:v>0.8309013180880069</c:v>
                </c:pt>
                <c:pt idx="181">
                  <c:v>0.8111831014994865</c:v>
                </c:pt>
                <c:pt idx="182">
                  <c:v>0.7921581453911042</c:v>
                </c:pt>
                <c:pt idx="183">
                  <c:v>0.7737944471113504</c:v>
                </c:pt>
                <c:pt idx="184">
                  <c:v>0.7560618216914073</c:v>
                </c:pt>
                <c:pt idx="185">
                  <c:v>0.7389317799059679</c:v>
                </c:pt>
                <c:pt idx="186">
                  <c:v>0.7223774157274022</c:v>
                </c:pt>
                <c:pt idx="187">
                  <c:v>0.7063733023599358</c:v>
                </c:pt>
                <c:pt idx="188">
                  <c:v>0.6908953961182991</c:v>
                </c:pt>
                <c:pt idx="189">
                  <c:v>0.6759209474830166</c:v>
                </c:pt>
                <c:pt idx="190">
                  <c:v>0.661428418730962</c:v>
                </c:pt>
                <c:pt idx="191">
                  <c:v>0.6473974075925646</c:v>
                </c:pt>
                <c:pt idx="192">
                  <c:v>0.6338085764398593</c:v>
                </c:pt>
                <c:pt idx="193">
                  <c:v>0.6206435865533861</c:v>
                </c:pt>
                <c:pt idx="194">
                  <c:v>0.6078850370580011</c:v>
                </c:pt>
                <c:pt idx="195">
                  <c:v>0.5955164081532553</c:v>
                </c:pt>
                <c:pt idx="196">
                  <c:v>0.583522008299116</c:v>
                </c:pt>
                <c:pt idx="197">
                  <c:v>0.571886925044659</c:v>
                </c:pt>
                <c:pt idx="198">
                  <c:v>0.5605969792177631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'calc.'!$F$7</c:f>
              <c:strCache>
                <c:ptCount val="1"/>
                <c:pt idx="0">
                  <c:v>Im(Z)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'calc.'!$B$8:$B$206</c:f>
              <c:numCache>
                <c:ptCount val="199"/>
                <c:pt idx="0">
                  <c:v>10069.710407336444</c:v>
                </c:pt>
                <c:pt idx="1">
                  <c:v>10070.246868259434</c:v>
                </c:pt>
                <c:pt idx="2">
                  <c:v>10070.783329182424</c:v>
                </c:pt>
                <c:pt idx="3">
                  <c:v>10071.319790105414</c:v>
                </c:pt>
                <c:pt idx="4">
                  <c:v>10071.856251028405</c:v>
                </c:pt>
                <c:pt idx="5">
                  <c:v>10072.392711951394</c:v>
                </c:pt>
                <c:pt idx="6">
                  <c:v>10072.929172874383</c:v>
                </c:pt>
                <c:pt idx="7">
                  <c:v>10073.465633797374</c:v>
                </c:pt>
                <c:pt idx="8">
                  <c:v>10074.002094720363</c:v>
                </c:pt>
                <c:pt idx="9">
                  <c:v>10074.538555643352</c:v>
                </c:pt>
                <c:pt idx="10">
                  <c:v>10075.075016566343</c:v>
                </c:pt>
                <c:pt idx="11">
                  <c:v>10075.611477489332</c:v>
                </c:pt>
                <c:pt idx="12">
                  <c:v>10076.147938412321</c:v>
                </c:pt>
                <c:pt idx="13">
                  <c:v>10076.684399335312</c:v>
                </c:pt>
                <c:pt idx="14">
                  <c:v>10077.220860258301</c:v>
                </c:pt>
                <c:pt idx="15">
                  <c:v>10077.75732118129</c:v>
                </c:pt>
                <c:pt idx="16">
                  <c:v>10078.293782104281</c:v>
                </c:pt>
                <c:pt idx="17">
                  <c:v>10078.83024302727</c:v>
                </c:pt>
                <c:pt idx="18">
                  <c:v>10079.36670395026</c:v>
                </c:pt>
                <c:pt idx="19">
                  <c:v>10079.90316487325</c:v>
                </c:pt>
                <c:pt idx="20">
                  <c:v>10080.43962579624</c:v>
                </c:pt>
                <c:pt idx="21">
                  <c:v>10080.97608671923</c:v>
                </c:pt>
                <c:pt idx="22">
                  <c:v>10081.51254764222</c:v>
                </c:pt>
                <c:pt idx="23">
                  <c:v>10082.049008565209</c:v>
                </c:pt>
                <c:pt idx="24">
                  <c:v>10082.5854694882</c:v>
                </c:pt>
                <c:pt idx="25">
                  <c:v>10083.12193041119</c:v>
                </c:pt>
                <c:pt idx="26">
                  <c:v>10083.658391334178</c:v>
                </c:pt>
                <c:pt idx="27">
                  <c:v>10084.19485225717</c:v>
                </c:pt>
                <c:pt idx="28">
                  <c:v>10084.731313180158</c:v>
                </c:pt>
                <c:pt idx="29">
                  <c:v>10085.267774103148</c:v>
                </c:pt>
                <c:pt idx="30">
                  <c:v>10085.804235026138</c:v>
                </c:pt>
                <c:pt idx="31">
                  <c:v>10086.340695949128</c:v>
                </c:pt>
                <c:pt idx="32">
                  <c:v>10086.877156872117</c:v>
                </c:pt>
                <c:pt idx="33">
                  <c:v>10087.413617795108</c:v>
                </c:pt>
                <c:pt idx="34">
                  <c:v>10087.950078718097</c:v>
                </c:pt>
                <c:pt idx="35">
                  <c:v>10088.486539641086</c:v>
                </c:pt>
                <c:pt idx="36">
                  <c:v>10089.023000564077</c:v>
                </c:pt>
                <c:pt idx="37">
                  <c:v>10089.559461487066</c:v>
                </c:pt>
                <c:pt idx="38">
                  <c:v>10090.095922410055</c:v>
                </c:pt>
                <c:pt idx="39">
                  <c:v>10090.632383333046</c:v>
                </c:pt>
                <c:pt idx="40">
                  <c:v>10091.168844256035</c:v>
                </c:pt>
                <c:pt idx="41">
                  <c:v>10091.705305179024</c:v>
                </c:pt>
                <c:pt idx="42">
                  <c:v>10092.241766102015</c:v>
                </c:pt>
                <c:pt idx="43">
                  <c:v>10092.778227025005</c:v>
                </c:pt>
                <c:pt idx="44">
                  <c:v>10093.314687947995</c:v>
                </c:pt>
                <c:pt idx="45">
                  <c:v>10093.851148870985</c:v>
                </c:pt>
                <c:pt idx="46">
                  <c:v>10094.387609793974</c:v>
                </c:pt>
                <c:pt idx="47">
                  <c:v>10094.924070716965</c:v>
                </c:pt>
                <c:pt idx="48">
                  <c:v>10095.460531639954</c:v>
                </c:pt>
                <c:pt idx="49">
                  <c:v>10095.996992562943</c:v>
                </c:pt>
                <c:pt idx="50">
                  <c:v>10096.533453485934</c:v>
                </c:pt>
                <c:pt idx="51">
                  <c:v>10097.069914408923</c:v>
                </c:pt>
                <c:pt idx="52">
                  <c:v>10097.606375331912</c:v>
                </c:pt>
                <c:pt idx="53">
                  <c:v>10098.142836254903</c:v>
                </c:pt>
                <c:pt idx="54">
                  <c:v>10098.679297177892</c:v>
                </c:pt>
                <c:pt idx="55">
                  <c:v>10099.215758100881</c:v>
                </c:pt>
                <c:pt idx="56">
                  <c:v>10099.752219023872</c:v>
                </c:pt>
                <c:pt idx="57">
                  <c:v>10100.288679946862</c:v>
                </c:pt>
                <c:pt idx="58">
                  <c:v>10100.82514086985</c:v>
                </c:pt>
                <c:pt idx="59">
                  <c:v>10101.361601792842</c:v>
                </c:pt>
                <c:pt idx="60">
                  <c:v>10101.89806271583</c:v>
                </c:pt>
                <c:pt idx="61">
                  <c:v>10102.434523638822</c:v>
                </c:pt>
                <c:pt idx="62">
                  <c:v>10102.97098456181</c:v>
                </c:pt>
                <c:pt idx="63">
                  <c:v>10103.5074454848</c:v>
                </c:pt>
                <c:pt idx="64">
                  <c:v>10104.043906407791</c:v>
                </c:pt>
                <c:pt idx="65">
                  <c:v>10104.58036733078</c:v>
                </c:pt>
                <c:pt idx="66">
                  <c:v>10105.11682825377</c:v>
                </c:pt>
                <c:pt idx="67">
                  <c:v>10105.65328917676</c:v>
                </c:pt>
                <c:pt idx="68">
                  <c:v>10106.18975009975</c:v>
                </c:pt>
                <c:pt idx="69">
                  <c:v>10106.726211022738</c:v>
                </c:pt>
                <c:pt idx="70">
                  <c:v>10107.26267194573</c:v>
                </c:pt>
                <c:pt idx="71">
                  <c:v>10107.799132868719</c:v>
                </c:pt>
                <c:pt idx="72">
                  <c:v>10108.335593791708</c:v>
                </c:pt>
                <c:pt idx="73">
                  <c:v>10108.872054714699</c:v>
                </c:pt>
                <c:pt idx="74">
                  <c:v>10109.408515637688</c:v>
                </c:pt>
                <c:pt idx="75">
                  <c:v>10109.944976560677</c:v>
                </c:pt>
                <c:pt idx="76">
                  <c:v>10110.481437483668</c:v>
                </c:pt>
                <c:pt idx="77">
                  <c:v>10111.017898406657</c:v>
                </c:pt>
                <c:pt idx="78">
                  <c:v>10111.554359329648</c:v>
                </c:pt>
                <c:pt idx="79">
                  <c:v>10112.090820252637</c:v>
                </c:pt>
                <c:pt idx="80">
                  <c:v>10112.627281175626</c:v>
                </c:pt>
                <c:pt idx="81">
                  <c:v>10113.163742098617</c:v>
                </c:pt>
                <c:pt idx="82">
                  <c:v>10113.700203021606</c:v>
                </c:pt>
                <c:pt idx="83">
                  <c:v>10114.236663944595</c:v>
                </c:pt>
                <c:pt idx="84">
                  <c:v>10114.773124867586</c:v>
                </c:pt>
                <c:pt idx="85">
                  <c:v>10115.309585790576</c:v>
                </c:pt>
                <c:pt idx="86">
                  <c:v>10115.846046713565</c:v>
                </c:pt>
                <c:pt idx="87">
                  <c:v>10116.382507636556</c:v>
                </c:pt>
                <c:pt idx="88">
                  <c:v>10116.918968559545</c:v>
                </c:pt>
                <c:pt idx="89">
                  <c:v>10117.455429482534</c:v>
                </c:pt>
                <c:pt idx="90">
                  <c:v>10117.991890405525</c:v>
                </c:pt>
                <c:pt idx="91">
                  <c:v>10118.528351328514</c:v>
                </c:pt>
                <c:pt idx="92">
                  <c:v>10119.064812251503</c:v>
                </c:pt>
                <c:pt idx="93">
                  <c:v>10119.601273174494</c:v>
                </c:pt>
                <c:pt idx="94">
                  <c:v>10120.137734097483</c:v>
                </c:pt>
                <c:pt idx="95">
                  <c:v>10120.674195020472</c:v>
                </c:pt>
                <c:pt idx="96">
                  <c:v>10121.210655943463</c:v>
                </c:pt>
                <c:pt idx="97">
                  <c:v>10121.747116866452</c:v>
                </c:pt>
                <c:pt idx="98">
                  <c:v>10122.283577789443</c:v>
                </c:pt>
                <c:pt idx="99">
                  <c:v>10122.820038712433</c:v>
                </c:pt>
                <c:pt idx="100">
                  <c:v>10123.356499635422</c:v>
                </c:pt>
                <c:pt idx="101">
                  <c:v>10123.892960558413</c:v>
                </c:pt>
                <c:pt idx="102">
                  <c:v>10124.429421481402</c:v>
                </c:pt>
                <c:pt idx="103">
                  <c:v>10124.96588240439</c:v>
                </c:pt>
                <c:pt idx="104">
                  <c:v>10125.502343327382</c:v>
                </c:pt>
                <c:pt idx="105">
                  <c:v>10126.038804250371</c:v>
                </c:pt>
                <c:pt idx="106">
                  <c:v>10126.57526517336</c:v>
                </c:pt>
                <c:pt idx="107">
                  <c:v>10127.111726096351</c:v>
                </c:pt>
                <c:pt idx="108">
                  <c:v>10127.64818701934</c:v>
                </c:pt>
                <c:pt idx="109">
                  <c:v>10128.18464794233</c:v>
                </c:pt>
                <c:pt idx="110">
                  <c:v>10128.72110886532</c:v>
                </c:pt>
                <c:pt idx="111">
                  <c:v>10129.25756978831</c:v>
                </c:pt>
                <c:pt idx="112">
                  <c:v>10129.794030711299</c:v>
                </c:pt>
                <c:pt idx="113">
                  <c:v>10130.33049163429</c:v>
                </c:pt>
                <c:pt idx="114">
                  <c:v>10130.866952557279</c:v>
                </c:pt>
                <c:pt idx="115">
                  <c:v>10131.40341348027</c:v>
                </c:pt>
                <c:pt idx="116">
                  <c:v>10131.939874403259</c:v>
                </c:pt>
                <c:pt idx="117">
                  <c:v>10132.476335326248</c:v>
                </c:pt>
                <c:pt idx="118">
                  <c:v>10133.012796249239</c:v>
                </c:pt>
                <c:pt idx="119">
                  <c:v>10133.549257172228</c:v>
                </c:pt>
                <c:pt idx="120">
                  <c:v>10134.085718095217</c:v>
                </c:pt>
                <c:pt idx="121">
                  <c:v>10134.622179018208</c:v>
                </c:pt>
                <c:pt idx="122">
                  <c:v>10135.158639941197</c:v>
                </c:pt>
                <c:pt idx="123">
                  <c:v>10135.695100864186</c:v>
                </c:pt>
                <c:pt idx="124">
                  <c:v>10136.231561787177</c:v>
                </c:pt>
                <c:pt idx="125">
                  <c:v>10136.768022710166</c:v>
                </c:pt>
                <c:pt idx="126">
                  <c:v>10137.304483633156</c:v>
                </c:pt>
                <c:pt idx="127">
                  <c:v>10137.840944556146</c:v>
                </c:pt>
                <c:pt idx="128">
                  <c:v>10138.377405479136</c:v>
                </c:pt>
                <c:pt idx="129">
                  <c:v>10138.913866402125</c:v>
                </c:pt>
                <c:pt idx="130">
                  <c:v>10139.450327325116</c:v>
                </c:pt>
                <c:pt idx="131">
                  <c:v>10139.986788248105</c:v>
                </c:pt>
                <c:pt idx="132">
                  <c:v>10140.523249171096</c:v>
                </c:pt>
                <c:pt idx="133">
                  <c:v>10141.059710094085</c:v>
                </c:pt>
                <c:pt idx="134">
                  <c:v>10141.596171017074</c:v>
                </c:pt>
                <c:pt idx="135">
                  <c:v>10142.132631940065</c:v>
                </c:pt>
                <c:pt idx="136">
                  <c:v>10142.669092863054</c:v>
                </c:pt>
                <c:pt idx="137">
                  <c:v>10143.205553786043</c:v>
                </c:pt>
                <c:pt idx="138">
                  <c:v>10143.742014709034</c:v>
                </c:pt>
                <c:pt idx="139">
                  <c:v>10144.278475632023</c:v>
                </c:pt>
                <c:pt idx="140">
                  <c:v>10144.814936555013</c:v>
                </c:pt>
                <c:pt idx="141">
                  <c:v>10145.351397478003</c:v>
                </c:pt>
                <c:pt idx="142">
                  <c:v>10145.887858400993</c:v>
                </c:pt>
                <c:pt idx="143">
                  <c:v>10146.424319323982</c:v>
                </c:pt>
                <c:pt idx="144">
                  <c:v>10146.960780246973</c:v>
                </c:pt>
                <c:pt idx="145">
                  <c:v>10147.497241169962</c:v>
                </c:pt>
                <c:pt idx="146">
                  <c:v>10148.033702092951</c:v>
                </c:pt>
                <c:pt idx="147">
                  <c:v>10148.570163015942</c:v>
                </c:pt>
                <c:pt idx="148">
                  <c:v>10149.106623938931</c:v>
                </c:pt>
                <c:pt idx="149">
                  <c:v>10149.64308486192</c:v>
                </c:pt>
                <c:pt idx="150">
                  <c:v>10150.179545784911</c:v>
                </c:pt>
                <c:pt idx="151">
                  <c:v>10150.7160067079</c:v>
                </c:pt>
                <c:pt idx="152">
                  <c:v>10151.252467630891</c:v>
                </c:pt>
                <c:pt idx="153">
                  <c:v>10151.78892855388</c:v>
                </c:pt>
                <c:pt idx="154">
                  <c:v>10152.32538947687</c:v>
                </c:pt>
                <c:pt idx="155">
                  <c:v>10152.86185039986</c:v>
                </c:pt>
                <c:pt idx="156">
                  <c:v>10153.39831132285</c:v>
                </c:pt>
                <c:pt idx="157">
                  <c:v>10153.934772245839</c:v>
                </c:pt>
                <c:pt idx="158">
                  <c:v>10154.47123316883</c:v>
                </c:pt>
                <c:pt idx="159">
                  <c:v>10155.007694091819</c:v>
                </c:pt>
                <c:pt idx="160">
                  <c:v>10155.544155014808</c:v>
                </c:pt>
                <c:pt idx="161">
                  <c:v>10156.080615937799</c:v>
                </c:pt>
                <c:pt idx="162">
                  <c:v>10156.617076860788</c:v>
                </c:pt>
                <c:pt idx="163">
                  <c:v>10157.153537783777</c:v>
                </c:pt>
                <c:pt idx="164">
                  <c:v>10157.689998706768</c:v>
                </c:pt>
                <c:pt idx="165">
                  <c:v>10158.226459629757</c:v>
                </c:pt>
                <c:pt idx="166">
                  <c:v>10158.762920552746</c:v>
                </c:pt>
                <c:pt idx="167">
                  <c:v>10159.299381475737</c:v>
                </c:pt>
                <c:pt idx="168">
                  <c:v>10159.835842398727</c:v>
                </c:pt>
                <c:pt idx="169">
                  <c:v>10160.372303321716</c:v>
                </c:pt>
                <c:pt idx="170">
                  <c:v>10160.908764244707</c:v>
                </c:pt>
                <c:pt idx="171">
                  <c:v>10161.445225167696</c:v>
                </c:pt>
                <c:pt idx="172">
                  <c:v>10161.981686090687</c:v>
                </c:pt>
                <c:pt idx="173">
                  <c:v>10162.518147013676</c:v>
                </c:pt>
                <c:pt idx="174">
                  <c:v>10163.054607936665</c:v>
                </c:pt>
                <c:pt idx="175">
                  <c:v>10163.591068859656</c:v>
                </c:pt>
                <c:pt idx="176">
                  <c:v>10164.127529782645</c:v>
                </c:pt>
                <c:pt idx="177">
                  <c:v>10164.663990705634</c:v>
                </c:pt>
                <c:pt idx="178">
                  <c:v>10165.200451628625</c:v>
                </c:pt>
                <c:pt idx="179">
                  <c:v>10165.736912551614</c:v>
                </c:pt>
                <c:pt idx="180">
                  <c:v>10166.273373474603</c:v>
                </c:pt>
                <c:pt idx="181">
                  <c:v>10166.809834397594</c:v>
                </c:pt>
                <c:pt idx="182">
                  <c:v>10167.346295320584</c:v>
                </c:pt>
                <c:pt idx="183">
                  <c:v>10167.882756243573</c:v>
                </c:pt>
                <c:pt idx="184">
                  <c:v>10168.419217166564</c:v>
                </c:pt>
                <c:pt idx="185">
                  <c:v>10168.955678089553</c:v>
                </c:pt>
                <c:pt idx="186">
                  <c:v>10169.492139012542</c:v>
                </c:pt>
                <c:pt idx="187">
                  <c:v>10170.028599935533</c:v>
                </c:pt>
                <c:pt idx="188">
                  <c:v>10170.565060858522</c:v>
                </c:pt>
                <c:pt idx="189">
                  <c:v>10171.101521781513</c:v>
                </c:pt>
                <c:pt idx="190">
                  <c:v>10171.637982704502</c:v>
                </c:pt>
                <c:pt idx="191">
                  <c:v>10172.174443627491</c:v>
                </c:pt>
                <c:pt idx="192">
                  <c:v>10172.710904550482</c:v>
                </c:pt>
                <c:pt idx="193">
                  <c:v>10173.247365473471</c:v>
                </c:pt>
                <c:pt idx="194">
                  <c:v>10173.78382639646</c:v>
                </c:pt>
                <c:pt idx="195">
                  <c:v>10174.320287319451</c:v>
                </c:pt>
                <c:pt idx="196">
                  <c:v>10174.85674824244</c:v>
                </c:pt>
                <c:pt idx="197">
                  <c:v>10175.39320916543</c:v>
                </c:pt>
                <c:pt idx="198">
                  <c:v>10175.92967008842</c:v>
                </c:pt>
              </c:numCache>
            </c:numRef>
          </c:xVal>
          <c:yVal>
            <c:numRef>
              <c:f>'calc.'!$F$8:$F$206</c:f>
              <c:numCache>
                <c:ptCount val="199"/>
                <c:pt idx="0">
                  <c:v>29.367993787915204</c:v>
                </c:pt>
                <c:pt idx="1">
                  <c:v>29.42389869432102</c:v>
                </c:pt>
                <c:pt idx="2">
                  <c:v>29.48089479748696</c:v>
                </c:pt>
                <c:pt idx="3">
                  <c:v>29.539014731624185</c:v>
                </c:pt>
                <c:pt idx="4">
                  <c:v>29.59829242827566</c:v>
                </c:pt>
                <c:pt idx="5">
                  <c:v>29.658763180468146</c:v>
                </c:pt>
                <c:pt idx="6">
                  <c:v>29.720463710648808</c:v>
                </c:pt>
                <c:pt idx="7">
                  <c:v>29.783432242653898</c:v>
                </c:pt>
                <c:pt idx="8">
                  <c:v>29.847708577990534</c:v>
                </c:pt>
                <c:pt idx="9">
                  <c:v>29.913334176728814</c:v>
                </c:pt>
                <c:pt idx="10">
                  <c:v>29.98035224332498</c:v>
                </c:pt>
                <c:pt idx="11">
                  <c:v>30.048807817717297</c:v>
                </c:pt>
                <c:pt idx="12">
                  <c:v>30.118747872076423</c:v>
                </c:pt>
                <c:pt idx="13">
                  <c:v>30.190221413602</c:v>
                </c:pt>
                <c:pt idx="14">
                  <c:v>30.263279593805677</c:v>
                </c:pt>
                <c:pt idx="15">
                  <c:v>30.33797582475032</c:v>
                </c:pt>
                <c:pt idx="16">
                  <c:v>30.4143659027469</c:v>
                </c:pt>
                <c:pt idx="17">
                  <c:v>30.492508140058646</c:v>
                </c:pt>
                <c:pt idx="18">
                  <c:v>30.57246350520844</c:v>
                </c:pt>
                <c:pt idx="19">
                  <c:v>30.65429577252096</c:v>
                </c:pt>
                <c:pt idx="20">
                  <c:v>30.738071681597017</c:v>
                </c:pt>
                <c:pt idx="21">
                  <c:v>30.823861107474006</c:v>
                </c:pt>
                <c:pt idx="22">
                  <c:v>30.911737242270345</c:v>
                </c:pt>
                <c:pt idx="23">
                  <c:v>31.00177678920728</c:v>
                </c:pt>
                <c:pt idx="24">
                  <c:v>31.094060169951337</c:v>
                </c:pt>
                <c:pt idx="25">
                  <c:v>31.188671746303797</c:v>
                </c:pt>
                <c:pt idx="26">
                  <c:v>31.285700057368388</c:v>
                </c:pt>
                <c:pt idx="27">
                  <c:v>31.385238073388614</c:v>
                </c:pt>
                <c:pt idx="28">
                  <c:v>31.487383467575405</c:v>
                </c:pt>
                <c:pt idx="29">
                  <c:v>31.592238907344203</c:v>
                </c:pt>
                <c:pt idx="30">
                  <c:v>31.699912366488565</c:v>
                </c:pt>
                <c:pt idx="31">
                  <c:v>31.810517459959904</c:v>
                </c:pt>
                <c:pt idx="32">
                  <c:v>31.924173803052888</c:v>
                </c:pt>
                <c:pt idx="33">
                  <c:v>32.04100739692752</c:v>
                </c:pt>
                <c:pt idx="34">
                  <c:v>32.16115104257733</c:v>
                </c:pt>
                <c:pt idx="35">
                  <c:v>32.28474478550346</c:v>
                </c:pt>
                <c:pt idx="36">
                  <c:v>32.41193639352069</c:v>
                </c:pt>
                <c:pt idx="37">
                  <c:v>32.54288187032532</c:v>
                </c:pt>
                <c:pt idx="38">
                  <c:v>32.67774600762013</c:v>
                </c:pt>
                <c:pt idx="39">
                  <c:v>32.8167029787959</c:v>
                </c:pt>
                <c:pt idx="40">
                  <c:v>32.95993697736353</c:v>
                </c:pt>
                <c:pt idx="41">
                  <c:v>33.10764290351453</c:v>
                </c:pt>
                <c:pt idx="42">
                  <c:v>33.260027102375105</c:v>
                </c:pt>
                <c:pt idx="43">
                  <c:v>33.41730815767549</c:v>
                </c:pt>
                <c:pt idx="44">
                  <c:v>33.57971774469283</c:v>
                </c:pt>
                <c:pt idx="45">
                  <c:v>33.74750154641077</c:v>
                </c:pt>
                <c:pt idx="46">
                  <c:v>33.920920236853945</c:v>
                </c:pt>
                <c:pt idx="47">
                  <c:v>34.100250535486204</c:v>
                </c:pt>
                <c:pt idx="48">
                  <c:v>34.28578633634493</c:v>
                </c:pt>
                <c:pt idx="49">
                  <c:v>34.47783991521449</c:v>
                </c:pt>
                <c:pt idx="50">
                  <c:v>34.67674321747862</c:v>
                </c:pt>
                <c:pt idx="51">
                  <c:v>34.88284922836439</c:v>
                </c:pt>
                <c:pt idx="52">
                  <c:v>35.09653342587971</c:v>
                </c:pt>
                <c:pt idx="53">
                  <c:v>35.31819531475281</c:v>
                </c:pt>
                <c:pt idx="54">
                  <c:v>35.548260036944875</c:v>
                </c:pt>
                <c:pt idx="55">
                  <c:v>35.787180050530615</c:v>
                </c:pt>
                <c:pt idx="56">
                  <c:v>36.03543686357745</c:v>
                </c:pt>
                <c:pt idx="57">
                  <c:v>36.29354280276552</c:v>
                </c:pt>
                <c:pt idx="58">
                  <c:v>36.56204278718982</c:v>
                </c:pt>
                <c:pt idx="59">
                  <c:v>36.84151606535352</c:v>
                </c:pt>
                <c:pt idx="60">
                  <c:v>37.13257785685282</c:v>
                </c:pt>
                <c:pt idx="61">
                  <c:v>37.43588081820746</c:v>
                </c:pt>
                <c:pt idx="62">
                  <c:v>37.752116223039884</c:v>
                </c:pt>
                <c:pt idx="63">
                  <c:v>38.0820147079572</c:v>
                </c:pt>
                <c:pt idx="64">
                  <c:v>38.42634638375698</c:v>
                </c:pt>
                <c:pt idx="65">
                  <c:v>38.78592004297174</c:v>
                </c:pt>
                <c:pt idx="66">
                  <c:v>39.161581103345796</c:v>
                </c:pt>
                <c:pt idx="67">
                  <c:v>39.554207805090115</c:v>
                </c:pt>
                <c:pt idx="68">
                  <c:v>39.964705017512216</c:v>
                </c:pt>
                <c:pt idx="69">
                  <c:v>40.39399479389478</c:v>
                </c:pt>
                <c:pt idx="70">
                  <c:v>40.84300252376556</c:v>
                </c:pt>
                <c:pt idx="71">
                  <c:v>41.31263714414989</c:v>
                </c:pt>
                <c:pt idx="72">
                  <c:v>41.80376335215472</c:v>
                </c:pt>
                <c:pt idx="73">
                  <c:v>42.31716306571309</c:v>
                </c:pt>
                <c:pt idx="74">
                  <c:v>42.853482447794946</c:v>
                </c:pt>
                <c:pt idx="75">
                  <c:v>43.413159563304106</c:v>
                </c:pt>
                <c:pt idx="76">
                  <c:v>43.99632607579521</c:v>
                </c:pt>
                <c:pt idx="77">
                  <c:v>44.60267418411731</c:v>
                </c:pt>
                <c:pt idx="78">
                  <c:v>45.231277090964625</c:v>
                </c:pt>
                <c:pt idx="79">
                  <c:v>45.880347508103895</c:v>
                </c:pt>
                <c:pt idx="80">
                  <c:v>46.5469138612039</c:v>
                </c:pt>
                <c:pt idx="81">
                  <c:v>47.226387843977115</c:v>
                </c:pt>
                <c:pt idx="82">
                  <c:v>47.911989853861826</c:v>
                </c:pt>
                <c:pt idx="83">
                  <c:v>48.593991115755344</c:v>
                </c:pt>
                <c:pt idx="84">
                  <c:v>49.25872435836369</c:v>
                </c:pt>
                <c:pt idx="85">
                  <c:v>49.887311866749</c:v>
                </c:pt>
                <c:pt idx="86">
                  <c:v>50.4540668335327</c:v>
                </c:pt>
                <c:pt idx="87">
                  <c:v>50.92455268170819</c:v>
                </c:pt>
                <c:pt idx="88">
                  <c:v>51.25335507650624</c:v>
                </c:pt>
                <c:pt idx="89">
                  <c:v>51.38176310034562</c:v>
                </c:pt>
                <c:pt idx="90">
                  <c:v>51.235809972284116</c:v>
                </c:pt>
                <c:pt idx="91">
                  <c:v>50.725528186039504</c:v>
                </c:pt>
                <c:pt idx="92">
                  <c:v>49.74682719348726</c:v>
                </c:pt>
                <c:pt idx="93">
                  <c:v>48.18797820455665</c:v>
                </c:pt>
                <c:pt idx="94">
                  <c:v>45.942912285828015</c:v>
                </c:pt>
                <c:pt idx="95">
                  <c:v>42.93268220689021</c:v>
                </c:pt>
                <c:pt idx="96">
                  <c:v>39.13363094726297</c:v>
                </c:pt>
                <c:pt idx="97">
                  <c:v>34.60585358359779</c:v>
                </c:pt>
                <c:pt idx="98">
                  <c:v>29.51029920197789</c:v>
                </c:pt>
                <c:pt idx="99">
                  <c:v>24.101767859740626</c:v>
                </c:pt>
                <c:pt idx="100">
                  <c:v>18.692370689413494</c:v>
                </c:pt>
                <c:pt idx="101">
                  <c:v>13.594255106022427</c:v>
                </c:pt>
                <c:pt idx="102">
                  <c:v>9.062336735854199</c:v>
                </c:pt>
                <c:pt idx="103">
                  <c:v>5.25776885977935</c:v>
                </c:pt>
                <c:pt idx="104">
                  <c:v>2.240931719818949</c:v>
                </c:pt>
                <c:pt idx="105">
                  <c:v>-0.0114970481365404</c:v>
                </c:pt>
                <c:pt idx="106">
                  <c:v>-1.5781247762383046</c:v>
                </c:pt>
                <c:pt idx="107">
                  <c:v>-2.564715154520897</c:v>
                </c:pt>
                <c:pt idx="108">
                  <c:v>-3.0827510263261217</c:v>
                </c:pt>
                <c:pt idx="109">
                  <c:v>-3.2361441858208373</c:v>
                </c:pt>
                <c:pt idx="110">
                  <c:v>-3.1147461573756807</c:v>
                </c:pt>
                <c:pt idx="111">
                  <c:v>-2.792459621068442</c:v>
                </c:pt>
                <c:pt idx="112">
                  <c:v>-2.327970558447028</c:v>
                </c:pt>
                <c:pt idx="113">
                  <c:v>-1.7666957505023362</c:v>
                </c:pt>
                <c:pt idx="114">
                  <c:v>-1.1430919545132063</c:v>
                </c:pt>
                <c:pt idx="115">
                  <c:v>-0.482876606725263</c:v>
                </c:pt>
                <c:pt idx="116">
                  <c:v>0.19503667633475885</c:v>
                </c:pt>
                <c:pt idx="117">
                  <c:v>0.8769429378777751</c:v>
                </c:pt>
                <c:pt idx="118">
                  <c:v>1.55307616309344</c:v>
                </c:pt>
                <c:pt idx="119">
                  <c:v>2.2166212907747536</c:v>
                </c:pt>
                <c:pt idx="120">
                  <c:v>2.862957061508972</c:v>
                </c:pt>
                <c:pt idx="121">
                  <c:v>3.489081775680404</c:v>
                </c:pt>
                <c:pt idx="122">
                  <c:v>4.093180915113443</c:v>
                </c:pt>
                <c:pt idx="123">
                  <c:v>4.674303261567875</c:v>
                </c:pt>
                <c:pt idx="124">
                  <c:v>5.232119229178515</c:v>
                </c:pt>
                <c:pt idx="125">
                  <c:v>5.766741117552691</c:v>
                </c:pt>
                <c:pt idx="126">
                  <c:v>6.278589817966523</c:v>
                </c:pt>
                <c:pt idx="127">
                  <c:v>6.768296281396822</c:v>
                </c:pt>
                <c:pt idx="128">
                  <c:v>7.236628958208289</c:v>
                </c:pt>
                <c:pt idx="129">
                  <c:v>7.68444062162758</c:v>
                </c:pt>
                <c:pt idx="130">
                  <c:v>8.112629646394602</c:v>
                </c:pt>
                <c:pt idx="131">
                  <c:v>8.522112058212985</c:v>
                </c:pt>
                <c:pt idx="132">
                  <c:v>8.913801600166934</c:v>
                </c:pt>
                <c:pt idx="133">
                  <c:v>9.288595757193873</c:v>
                </c:pt>
                <c:pt idx="134">
                  <c:v>9.647366198652355</c:v>
                </c:pt>
                <c:pt idx="135">
                  <c:v>9.990952486573581</c:v>
                </c:pt>
                <c:pt idx="136">
                  <c:v>10.320158186891987</c:v>
                </c:pt>
                <c:pt idx="137">
                  <c:v>10.635748737760487</c:v>
                </c:pt>
                <c:pt idx="138">
                  <c:v>10.938450591480642</c:v>
                </c:pt>
                <c:pt idx="139">
                  <c:v>11.228951268422017</c:v>
                </c:pt>
                <c:pt idx="140">
                  <c:v>11.507900052853056</c:v>
                </c:pt>
                <c:pt idx="141">
                  <c:v>11.775909129383022</c:v>
                </c:pt>
                <c:pt idx="142">
                  <c:v>12.033555010529689</c:v>
                </c:pt>
                <c:pt idx="143">
                  <c:v>12.281380144893735</c:v>
                </c:pt>
                <c:pt idx="144">
                  <c:v>12.519894624774743</c:v>
                </c:pt>
                <c:pt idx="145">
                  <c:v>12.749577934171619</c:v>
                </c:pt>
                <c:pt idx="146">
                  <c:v>12.970880694735607</c:v>
                </c:pt>
                <c:pt idx="147">
                  <c:v>13.18422637968657</c:v>
                </c:pt>
                <c:pt idx="148">
                  <c:v>13.390012975084407</c:v>
                </c:pt>
                <c:pt idx="149">
                  <c:v>13.588614574805929</c:v>
                </c:pt>
                <c:pt idx="150">
                  <c:v>13.780382900744335</c:v>
                </c:pt>
                <c:pt idx="151">
                  <c:v>13.965648743560825</c:v>
                </c:pt>
                <c:pt idx="152">
                  <c:v>14.144723322141576</c:v>
                </c:pt>
                <c:pt idx="153">
                  <c:v>14.317899561853412</c:v>
                </c:pt>
                <c:pt idx="154">
                  <c:v>14.485453293178365</c:v>
                </c:pt>
                <c:pt idx="155">
                  <c:v>14.647644373243896</c:v>
                </c:pt>
                <c:pt idx="156">
                  <c:v>14.804717733432838</c:v>
                </c:pt>
                <c:pt idx="157">
                  <c:v>14.956904356650275</c:v>
                </c:pt>
                <c:pt idx="158">
                  <c:v>15.104422188051764</c:v>
                </c:pt>
                <c:pt idx="159">
                  <c:v>15.247476983118634</c:v>
                </c:pt>
                <c:pt idx="160">
                  <c:v>15.386263096957773</c:v>
                </c:pt>
                <c:pt idx="161">
                  <c:v>15.520964218631113</c:v>
                </c:pt>
                <c:pt idx="162">
                  <c:v>15.6517540541752</c:v>
                </c:pt>
                <c:pt idx="163">
                  <c:v>15.7787969618503</c:v>
                </c:pt>
                <c:pt idx="164">
                  <c:v>15.902248542948424</c:v>
                </c:pt>
                <c:pt idx="165">
                  <c:v>16.022256191314856</c:v>
                </c:pt>
                <c:pt idx="166">
                  <c:v>16.13895960456648</c:v>
                </c:pt>
                <c:pt idx="167">
                  <c:v>16.25249125977055</c:v>
                </c:pt>
                <c:pt idx="168">
                  <c:v>16.362976856180573</c:v>
                </c:pt>
                <c:pt idx="169">
                  <c:v>16.470535727453928</c:v>
                </c:pt>
                <c:pt idx="170">
                  <c:v>16.575281225578912</c:v>
                </c:pt>
                <c:pt idx="171">
                  <c:v>16.677321078604116</c:v>
                </c:pt>
                <c:pt idx="172">
                  <c:v>16.776757724097866</c:v>
                </c:pt>
                <c:pt idx="173">
                  <c:v>16.873688620113256</c:v>
                </c:pt>
                <c:pt idx="174">
                  <c:v>16.968206535322068</c:v>
                </c:pt>
                <c:pt idx="175">
                  <c:v>17.060399819834295</c:v>
                </c:pt>
                <c:pt idx="176">
                  <c:v>17.150352658114677</c:v>
                </c:pt>
                <c:pt idx="177">
                  <c:v>17.238145305301153</c:v>
                </c:pt>
                <c:pt idx="178">
                  <c:v>17.323854308122954</c:v>
                </c:pt>
                <c:pt idx="179">
                  <c:v>17.40755271152888</c:v>
                </c:pt>
                <c:pt idx="180">
                  <c:v>17.489310252055297</c:v>
                </c:pt>
                <c:pt idx="181">
                  <c:v>17.56919353887251</c:v>
                </c:pt>
                <c:pt idx="182">
                  <c:v>17.647266223385905</c:v>
                </c:pt>
                <c:pt idx="183">
                  <c:v>17.723589158203865</c:v>
                </c:pt>
                <c:pt idx="184">
                  <c:v>17.798220546210576</c:v>
                </c:pt>
                <c:pt idx="185">
                  <c:v>17.871216080435172</c:v>
                </c:pt>
                <c:pt idx="186">
                  <c:v>17.942629075357267</c:v>
                </c:pt>
                <c:pt idx="187">
                  <c:v>18.012510590234363</c:v>
                </c:pt>
                <c:pt idx="188">
                  <c:v>18.080909544993762</c:v>
                </c:pt>
                <c:pt idx="189">
                  <c:v>18.14787282920079</c:v>
                </c:pt>
                <c:pt idx="190">
                  <c:v>18.213445404561085</c:v>
                </c:pt>
                <c:pt idx="191">
                  <c:v>18.27767040139558</c:v>
                </c:pt>
                <c:pt idx="192">
                  <c:v>18.340589209484392</c:v>
                </c:pt>
                <c:pt idx="193">
                  <c:v>18.402241563654055</c:v>
                </c:pt>
                <c:pt idx="194">
                  <c:v>18.46266562444976</c:v>
                </c:pt>
                <c:pt idx="195">
                  <c:v>18.521898054215082</c:v>
                </c:pt>
                <c:pt idx="196">
                  <c:v>18.579974088869644</c:v>
                </c:pt>
                <c:pt idx="197">
                  <c:v>18.636927605668635</c:v>
                </c:pt>
                <c:pt idx="198">
                  <c:v>18.692791187192817</c:v>
                </c:pt>
              </c:numCache>
            </c:numRef>
          </c:yVal>
          <c:smooth val="1"/>
        </c:ser>
        <c:axId val="52043233"/>
        <c:axId val="65735914"/>
      </c:scatterChart>
      <c:valAx>
        <c:axId val="52043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35914"/>
        <c:crosses val="autoZero"/>
        <c:crossBetween val="midCat"/>
        <c:dispUnits/>
      </c:valAx>
      <c:valAx>
        <c:axId val="65735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ＭＳ Ｐゴシック"/>
                    <a:ea typeface="ＭＳ Ｐゴシック"/>
                    <a:cs typeface="ＭＳ Ｐゴシック"/>
                  </a:rPr>
                  <a:t>Impedance  [Ohms]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432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07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"/>
          <c:w val="0.93825"/>
          <c:h val="0.85325"/>
        </c:manualLayout>
      </c:layout>
      <c:scatterChart>
        <c:scatterStyle val="smooth"/>
        <c:varyColors val="0"/>
        <c:ser>
          <c:idx val="0"/>
          <c:order val="0"/>
          <c:tx>
            <c:v>VSWR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'calc.'!$B$8:$B$207</c:f>
              <c:numCache>
                <c:ptCount val="199"/>
                <c:pt idx="0">
                  <c:v>10069.710407336444</c:v>
                </c:pt>
                <c:pt idx="1">
                  <c:v>10070.246868259434</c:v>
                </c:pt>
                <c:pt idx="2">
                  <c:v>10070.783329182424</c:v>
                </c:pt>
                <c:pt idx="3">
                  <c:v>10071.319790105414</c:v>
                </c:pt>
                <c:pt idx="4">
                  <c:v>10071.856251028405</c:v>
                </c:pt>
                <c:pt idx="5">
                  <c:v>10072.392711951394</c:v>
                </c:pt>
                <c:pt idx="6">
                  <c:v>10072.929172874383</c:v>
                </c:pt>
                <c:pt idx="7">
                  <c:v>10073.465633797374</c:v>
                </c:pt>
                <c:pt idx="8">
                  <c:v>10074.002094720363</c:v>
                </c:pt>
                <c:pt idx="9">
                  <c:v>10074.538555643352</c:v>
                </c:pt>
                <c:pt idx="10">
                  <c:v>10075.075016566343</c:v>
                </c:pt>
                <c:pt idx="11">
                  <c:v>10075.611477489332</c:v>
                </c:pt>
                <c:pt idx="12">
                  <c:v>10076.147938412321</c:v>
                </c:pt>
                <c:pt idx="13">
                  <c:v>10076.684399335312</c:v>
                </c:pt>
                <c:pt idx="14">
                  <c:v>10077.220860258301</c:v>
                </c:pt>
                <c:pt idx="15">
                  <c:v>10077.75732118129</c:v>
                </c:pt>
                <c:pt idx="16">
                  <c:v>10078.293782104281</c:v>
                </c:pt>
                <c:pt idx="17">
                  <c:v>10078.83024302727</c:v>
                </c:pt>
                <c:pt idx="18">
                  <c:v>10079.36670395026</c:v>
                </c:pt>
                <c:pt idx="19">
                  <c:v>10079.90316487325</c:v>
                </c:pt>
                <c:pt idx="20">
                  <c:v>10080.43962579624</c:v>
                </c:pt>
                <c:pt idx="21">
                  <c:v>10080.97608671923</c:v>
                </c:pt>
                <c:pt idx="22">
                  <c:v>10081.51254764222</c:v>
                </c:pt>
                <c:pt idx="23">
                  <c:v>10082.049008565209</c:v>
                </c:pt>
                <c:pt idx="24">
                  <c:v>10082.5854694882</c:v>
                </c:pt>
                <c:pt idx="25">
                  <c:v>10083.12193041119</c:v>
                </c:pt>
                <c:pt idx="26">
                  <c:v>10083.658391334178</c:v>
                </c:pt>
                <c:pt idx="27">
                  <c:v>10084.19485225717</c:v>
                </c:pt>
                <c:pt idx="28">
                  <c:v>10084.731313180158</c:v>
                </c:pt>
                <c:pt idx="29">
                  <c:v>10085.267774103148</c:v>
                </c:pt>
                <c:pt idx="30">
                  <c:v>10085.804235026138</c:v>
                </c:pt>
                <c:pt idx="31">
                  <c:v>10086.340695949128</c:v>
                </c:pt>
                <c:pt idx="32">
                  <c:v>10086.877156872117</c:v>
                </c:pt>
                <c:pt idx="33">
                  <c:v>10087.413617795108</c:v>
                </c:pt>
                <c:pt idx="34">
                  <c:v>10087.950078718097</c:v>
                </c:pt>
                <c:pt idx="35">
                  <c:v>10088.486539641086</c:v>
                </c:pt>
                <c:pt idx="36">
                  <c:v>10089.023000564077</c:v>
                </c:pt>
                <c:pt idx="37">
                  <c:v>10089.559461487066</c:v>
                </c:pt>
                <c:pt idx="38">
                  <c:v>10090.095922410055</c:v>
                </c:pt>
                <c:pt idx="39">
                  <c:v>10090.632383333046</c:v>
                </c:pt>
                <c:pt idx="40">
                  <c:v>10091.168844256035</c:v>
                </c:pt>
                <c:pt idx="41">
                  <c:v>10091.705305179024</c:v>
                </c:pt>
                <c:pt idx="42">
                  <c:v>10092.241766102015</c:v>
                </c:pt>
                <c:pt idx="43">
                  <c:v>10092.778227025005</c:v>
                </c:pt>
                <c:pt idx="44">
                  <c:v>10093.314687947995</c:v>
                </c:pt>
                <c:pt idx="45">
                  <c:v>10093.851148870985</c:v>
                </c:pt>
                <c:pt idx="46">
                  <c:v>10094.387609793974</c:v>
                </c:pt>
                <c:pt idx="47">
                  <c:v>10094.924070716965</c:v>
                </c:pt>
                <c:pt idx="48">
                  <c:v>10095.460531639954</c:v>
                </c:pt>
                <c:pt idx="49">
                  <c:v>10095.996992562943</c:v>
                </c:pt>
                <c:pt idx="50">
                  <c:v>10096.533453485934</c:v>
                </c:pt>
                <c:pt idx="51">
                  <c:v>10097.069914408923</c:v>
                </c:pt>
                <c:pt idx="52">
                  <c:v>10097.606375331912</c:v>
                </c:pt>
                <c:pt idx="53">
                  <c:v>10098.142836254903</c:v>
                </c:pt>
                <c:pt idx="54">
                  <c:v>10098.679297177892</c:v>
                </c:pt>
                <c:pt idx="55">
                  <c:v>10099.215758100881</c:v>
                </c:pt>
                <c:pt idx="56">
                  <c:v>10099.752219023872</c:v>
                </c:pt>
                <c:pt idx="57">
                  <c:v>10100.288679946862</c:v>
                </c:pt>
                <c:pt idx="58">
                  <c:v>10100.82514086985</c:v>
                </c:pt>
                <c:pt idx="59">
                  <c:v>10101.361601792842</c:v>
                </c:pt>
                <c:pt idx="60">
                  <c:v>10101.89806271583</c:v>
                </c:pt>
                <c:pt idx="61">
                  <c:v>10102.434523638822</c:v>
                </c:pt>
                <c:pt idx="62">
                  <c:v>10102.97098456181</c:v>
                </c:pt>
                <c:pt idx="63">
                  <c:v>10103.5074454848</c:v>
                </c:pt>
                <c:pt idx="64">
                  <c:v>10104.043906407791</c:v>
                </c:pt>
                <c:pt idx="65">
                  <c:v>10104.58036733078</c:v>
                </c:pt>
                <c:pt idx="66">
                  <c:v>10105.11682825377</c:v>
                </c:pt>
                <c:pt idx="67">
                  <c:v>10105.65328917676</c:v>
                </c:pt>
                <c:pt idx="68">
                  <c:v>10106.18975009975</c:v>
                </c:pt>
                <c:pt idx="69">
                  <c:v>10106.726211022738</c:v>
                </c:pt>
                <c:pt idx="70">
                  <c:v>10107.26267194573</c:v>
                </c:pt>
                <c:pt idx="71">
                  <c:v>10107.799132868719</c:v>
                </c:pt>
                <c:pt idx="72">
                  <c:v>10108.335593791708</c:v>
                </c:pt>
                <c:pt idx="73">
                  <c:v>10108.872054714699</c:v>
                </c:pt>
                <c:pt idx="74">
                  <c:v>10109.408515637688</c:v>
                </c:pt>
                <c:pt idx="75">
                  <c:v>10109.944976560677</c:v>
                </c:pt>
                <c:pt idx="76">
                  <c:v>10110.481437483668</c:v>
                </c:pt>
                <c:pt idx="77">
                  <c:v>10111.017898406657</c:v>
                </c:pt>
                <c:pt idx="78">
                  <c:v>10111.554359329648</c:v>
                </c:pt>
                <c:pt idx="79">
                  <c:v>10112.090820252637</c:v>
                </c:pt>
                <c:pt idx="80">
                  <c:v>10112.627281175626</c:v>
                </c:pt>
                <c:pt idx="81">
                  <c:v>10113.163742098617</c:v>
                </c:pt>
                <c:pt idx="82">
                  <c:v>10113.700203021606</c:v>
                </c:pt>
                <c:pt idx="83">
                  <c:v>10114.236663944595</c:v>
                </c:pt>
                <c:pt idx="84">
                  <c:v>10114.773124867586</c:v>
                </c:pt>
                <c:pt idx="85">
                  <c:v>10115.309585790576</c:v>
                </c:pt>
                <c:pt idx="86">
                  <c:v>10115.846046713565</c:v>
                </c:pt>
                <c:pt idx="87">
                  <c:v>10116.382507636556</c:v>
                </c:pt>
                <c:pt idx="88">
                  <c:v>10116.918968559545</c:v>
                </c:pt>
                <c:pt idx="89">
                  <c:v>10117.455429482534</c:v>
                </c:pt>
                <c:pt idx="90">
                  <c:v>10117.991890405525</c:v>
                </c:pt>
                <c:pt idx="91">
                  <c:v>10118.528351328514</c:v>
                </c:pt>
                <c:pt idx="92">
                  <c:v>10119.064812251503</c:v>
                </c:pt>
                <c:pt idx="93">
                  <c:v>10119.601273174494</c:v>
                </c:pt>
                <c:pt idx="94">
                  <c:v>10120.137734097483</c:v>
                </c:pt>
                <c:pt idx="95">
                  <c:v>10120.674195020472</c:v>
                </c:pt>
                <c:pt idx="96">
                  <c:v>10121.210655943463</c:v>
                </c:pt>
                <c:pt idx="97">
                  <c:v>10121.747116866452</c:v>
                </c:pt>
                <c:pt idx="98">
                  <c:v>10122.283577789443</c:v>
                </c:pt>
                <c:pt idx="99">
                  <c:v>10122.820038712433</c:v>
                </c:pt>
                <c:pt idx="100">
                  <c:v>10123.356499635422</c:v>
                </c:pt>
                <c:pt idx="101">
                  <c:v>10123.892960558413</c:v>
                </c:pt>
                <c:pt idx="102">
                  <c:v>10124.429421481402</c:v>
                </c:pt>
                <c:pt idx="103">
                  <c:v>10124.96588240439</c:v>
                </c:pt>
                <c:pt idx="104">
                  <c:v>10125.502343327382</c:v>
                </c:pt>
                <c:pt idx="105">
                  <c:v>10126.038804250371</c:v>
                </c:pt>
                <c:pt idx="106">
                  <c:v>10126.57526517336</c:v>
                </c:pt>
                <c:pt idx="107">
                  <c:v>10127.111726096351</c:v>
                </c:pt>
                <c:pt idx="108">
                  <c:v>10127.64818701934</c:v>
                </c:pt>
                <c:pt idx="109">
                  <c:v>10128.18464794233</c:v>
                </c:pt>
                <c:pt idx="110">
                  <c:v>10128.72110886532</c:v>
                </c:pt>
                <c:pt idx="111">
                  <c:v>10129.25756978831</c:v>
                </c:pt>
                <c:pt idx="112">
                  <c:v>10129.794030711299</c:v>
                </c:pt>
                <c:pt idx="113">
                  <c:v>10130.33049163429</c:v>
                </c:pt>
                <c:pt idx="114">
                  <c:v>10130.866952557279</c:v>
                </c:pt>
                <c:pt idx="115">
                  <c:v>10131.40341348027</c:v>
                </c:pt>
                <c:pt idx="116">
                  <c:v>10131.939874403259</c:v>
                </c:pt>
                <c:pt idx="117">
                  <c:v>10132.476335326248</c:v>
                </c:pt>
                <c:pt idx="118">
                  <c:v>10133.012796249239</c:v>
                </c:pt>
                <c:pt idx="119">
                  <c:v>10133.549257172228</c:v>
                </c:pt>
                <c:pt idx="120">
                  <c:v>10134.085718095217</c:v>
                </c:pt>
                <c:pt idx="121">
                  <c:v>10134.622179018208</c:v>
                </c:pt>
                <c:pt idx="122">
                  <c:v>10135.158639941197</c:v>
                </c:pt>
                <c:pt idx="123">
                  <c:v>10135.695100864186</c:v>
                </c:pt>
                <c:pt idx="124">
                  <c:v>10136.231561787177</c:v>
                </c:pt>
                <c:pt idx="125">
                  <c:v>10136.768022710166</c:v>
                </c:pt>
                <c:pt idx="126">
                  <c:v>10137.304483633156</c:v>
                </c:pt>
                <c:pt idx="127">
                  <c:v>10137.840944556146</c:v>
                </c:pt>
                <c:pt idx="128">
                  <c:v>10138.377405479136</c:v>
                </c:pt>
                <c:pt idx="129">
                  <c:v>10138.913866402125</c:v>
                </c:pt>
                <c:pt idx="130">
                  <c:v>10139.450327325116</c:v>
                </c:pt>
                <c:pt idx="131">
                  <c:v>10139.986788248105</c:v>
                </c:pt>
                <c:pt idx="132">
                  <c:v>10140.523249171096</c:v>
                </c:pt>
                <c:pt idx="133">
                  <c:v>10141.059710094085</c:v>
                </c:pt>
                <c:pt idx="134">
                  <c:v>10141.596171017074</c:v>
                </c:pt>
                <c:pt idx="135">
                  <c:v>10142.132631940065</c:v>
                </c:pt>
                <c:pt idx="136">
                  <c:v>10142.669092863054</c:v>
                </c:pt>
                <c:pt idx="137">
                  <c:v>10143.205553786043</c:v>
                </c:pt>
                <c:pt idx="138">
                  <c:v>10143.742014709034</c:v>
                </c:pt>
                <c:pt idx="139">
                  <c:v>10144.278475632023</c:v>
                </c:pt>
                <c:pt idx="140">
                  <c:v>10144.814936555013</c:v>
                </c:pt>
                <c:pt idx="141">
                  <c:v>10145.351397478003</c:v>
                </c:pt>
                <c:pt idx="142">
                  <c:v>10145.887858400993</c:v>
                </c:pt>
                <c:pt idx="143">
                  <c:v>10146.424319323982</c:v>
                </c:pt>
                <c:pt idx="144">
                  <c:v>10146.960780246973</c:v>
                </c:pt>
                <c:pt idx="145">
                  <c:v>10147.497241169962</c:v>
                </c:pt>
                <c:pt idx="146">
                  <c:v>10148.033702092951</c:v>
                </c:pt>
                <c:pt idx="147">
                  <c:v>10148.570163015942</c:v>
                </c:pt>
                <c:pt idx="148">
                  <c:v>10149.106623938931</c:v>
                </c:pt>
                <c:pt idx="149">
                  <c:v>10149.64308486192</c:v>
                </c:pt>
                <c:pt idx="150">
                  <c:v>10150.179545784911</c:v>
                </c:pt>
                <c:pt idx="151">
                  <c:v>10150.7160067079</c:v>
                </c:pt>
                <c:pt idx="152">
                  <c:v>10151.252467630891</c:v>
                </c:pt>
                <c:pt idx="153">
                  <c:v>10151.78892855388</c:v>
                </c:pt>
                <c:pt idx="154">
                  <c:v>10152.32538947687</c:v>
                </c:pt>
                <c:pt idx="155">
                  <c:v>10152.86185039986</c:v>
                </c:pt>
                <c:pt idx="156">
                  <c:v>10153.39831132285</c:v>
                </c:pt>
                <c:pt idx="157">
                  <c:v>10153.934772245839</c:v>
                </c:pt>
                <c:pt idx="158">
                  <c:v>10154.47123316883</c:v>
                </c:pt>
                <c:pt idx="159">
                  <c:v>10155.007694091819</c:v>
                </c:pt>
                <c:pt idx="160">
                  <c:v>10155.544155014808</c:v>
                </c:pt>
                <c:pt idx="161">
                  <c:v>10156.080615937799</c:v>
                </c:pt>
                <c:pt idx="162">
                  <c:v>10156.617076860788</c:v>
                </c:pt>
                <c:pt idx="163">
                  <c:v>10157.153537783777</c:v>
                </c:pt>
                <c:pt idx="164">
                  <c:v>10157.689998706768</c:v>
                </c:pt>
                <c:pt idx="165">
                  <c:v>10158.226459629757</c:v>
                </c:pt>
                <c:pt idx="166">
                  <c:v>10158.762920552746</c:v>
                </c:pt>
                <c:pt idx="167">
                  <c:v>10159.299381475737</c:v>
                </c:pt>
                <c:pt idx="168">
                  <c:v>10159.835842398727</c:v>
                </c:pt>
                <c:pt idx="169">
                  <c:v>10160.372303321716</c:v>
                </c:pt>
                <c:pt idx="170">
                  <c:v>10160.908764244707</c:v>
                </c:pt>
                <c:pt idx="171">
                  <c:v>10161.445225167696</c:v>
                </c:pt>
                <c:pt idx="172">
                  <c:v>10161.981686090687</c:v>
                </c:pt>
                <c:pt idx="173">
                  <c:v>10162.518147013676</c:v>
                </c:pt>
                <c:pt idx="174">
                  <c:v>10163.054607936665</c:v>
                </c:pt>
                <c:pt idx="175">
                  <c:v>10163.591068859656</c:v>
                </c:pt>
                <c:pt idx="176">
                  <c:v>10164.127529782645</c:v>
                </c:pt>
                <c:pt idx="177">
                  <c:v>10164.663990705634</c:v>
                </c:pt>
                <c:pt idx="178">
                  <c:v>10165.200451628625</c:v>
                </c:pt>
                <c:pt idx="179">
                  <c:v>10165.736912551614</c:v>
                </c:pt>
                <c:pt idx="180">
                  <c:v>10166.273373474603</c:v>
                </c:pt>
                <c:pt idx="181">
                  <c:v>10166.809834397594</c:v>
                </c:pt>
                <c:pt idx="182">
                  <c:v>10167.346295320584</c:v>
                </c:pt>
                <c:pt idx="183">
                  <c:v>10167.882756243573</c:v>
                </c:pt>
                <c:pt idx="184">
                  <c:v>10168.419217166564</c:v>
                </c:pt>
                <c:pt idx="185">
                  <c:v>10168.955678089553</c:v>
                </c:pt>
                <c:pt idx="186">
                  <c:v>10169.492139012542</c:v>
                </c:pt>
                <c:pt idx="187">
                  <c:v>10170.028599935533</c:v>
                </c:pt>
                <c:pt idx="188">
                  <c:v>10170.565060858522</c:v>
                </c:pt>
                <c:pt idx="189">
                  <c:v>10171.101521781513</c:v>
                </c:pt>
                <c:pt idx="190">
                  <c:v>10171.637982704502</c:v>
                </c:pt>
                <c:pt idx="191">
                  <c:v>10172.174443627491</c:v>
                </c:pt>
                <c:pt idx="192">
                  <c:v>10172.710904550482</c:v>
                </c:pt>
                <c:pt idx="193">
                  <c:v>10173.247365473471</c:v>
                </c:pt>
                <c:pt idx="194">
                  <c:v>10173.78382639646</c:v>
                </c:pt>
                <c:pt idx="195">
                  <c:v>10174.320287319451</c:v>
                </c:pt>
                <c:pt idx="196">
                  <c:v>10174.85674824244</c:v>
                </c:pt>
                <c:pt idx="197">
                  <c:v>10175.39320916543</c:v>
                </c:pt>
                <c:pt idx="198">
                  <c:v>10175.92967008842</c:v>
                </c:pt>
              </c:numCache>
            </c:numRef>
          </c:xVal>
          <c:yVal>
            <c:numRef>
              <c:f>'calc.'!$M$8:$M$206</c:f>
              <c:numCache>
                <c:ptCount val="199"/>
                <c:pt idx="0">
                  <c:v>123.78669332052938</c:v>
                </c:pt>
                <c:pt idx="1">
                  <c:v>121.42293316318957</c:v>
                </c:pt>
                <c:pt idx="2">
                  <c:v>119.08265736280967</c:v>
                </c:pt>
                <c:pt idx="3">
                  <c:v>116.76585593358057</c:v>
                </c:pt>
                <c:pt idx="4">
                  <c:v>114.47251888517482</c:v>
                </c:pt>
                <c:pt idx="5">
                  <c:v>112.20263622219797</c:v>
                </c:pt>
                <c:pt idx="6">
                  <c:v>109.95619794369439</c:v>
                </c:pt>
                <c:pt idx="7">
                  <c:v>107.73319404246178</c:v>
                </c:pt>
                <c:pt idx="8">
                  <c:v>105.53361450451389</c:v>
                </c:pt>
                <c:pt idx="9">
                  <c:v>103.3574493083222</c:v>
                </c:pt>
                <c:pt idx="10">
                  <c:v>101.20468842413226</c:v>
                </c:pt>
                <c:pt idx="11">
                  <c:v>99.07532181321936</c:v>
                </c:pt>
                <c:pt idx="12">
                  <c:v>96.9693394269688</c:v>
                </c:pt>
                <c:pt idx="13">
                  <c:v>94.88673120602293</c:v>
                </c:pt>
                <c:pt idx="14">
                  <c:v>92.8274870793784</c:v>
                </c:pt>
                <c:pt idx="15">
                  <c:v>90.7915969632453</c:v>
                </c:pt>
                <c:pt idx="16">
                  <c:v>88.77905075997515</c:v>
                </c:pt>
                <c:pt idx="17">
                  <c:v>86.78983835691037</c:v>
                </c:pt>
                <c:pt idx="18">
                  <c:v>84.82394962501552</c:v>
                </c:pt>
                <c:pt idx="19">
                  <c:v>82.88137441753108</c:v>
                </c:pt>
                <c:pt idx="20">
                  <c:v>80.9621025685043</c:v>
                </c:pt>
                <c:pt idx="21">
                  <c:v>79.06612389103357</c:v>
                </c:pt>
                <c:pt idx="22">
                  <c:v>77.1934281756788</c:v>
                </c:pt>
                <c:pt idx="23">
                  <c:v>75.34400518847598</c:v>
                </c:pt>
                <c:pt idx="24">
                  <c:v>73.51784466885466</c:v>
                </c:pt>
                <c:pt idx="25">
                  <c:v>71.71493632751574</c:v>
                </c:pt>
                <c:pt idx="26">
                  <c:v>69.93526984390496</c:v>
                </c:pt>
                <c:pt idx="27">
                  <c:v>68.17883486366452</c:v>
                </c:pt>
                <c:pt idx="28">
                  <c:v>66.44562099578087</c:v>
                </c:pt>
                <c:pt idx="29">
                  <c:v>64.73561780944513</c:v>
                </c:pt>
                <c:pt idx="30">
                  <c:v>63.04881483073954</c:v>
                </c:pt>
                <c:pt idx="31">
                  <c:v>61.38520153896482</c:v>
                </c:pt>
                <c:pt idx="32">
                  <c:v>59.74476736257127</c:v>
                </c:pt>
                <c:pt idx="33">
                  <c:v>58.12750167487367</c:v>
                </c:pt>
                <c:pt idx="34">
                  <c:v>56.53339378926194</c:v>
                </c:pt>
                <c:pt idx="35">
                  <c:v>54.96243295392161</c:v>
                </c:pt>
                <c:pt idx="36">
                  <c:v>53.41460834621747</c:v>
                </c:pt>
                <c:pt idx="37">
                  <c:v>51.889909066349304</c:v>
                </c:pt>
                <c:pt idx="38">
                  <c:v>50.388324130517745</c:v>
                </c:pt>
                <c:pt idx="39">
                  <c:v>48.90984246338178</c:v>
                </c:pt>
                <c:pt idx="40">
                  <c:v>47.454452889734014</c:v>
                </c:pt>
                <c:pt idx="41">
                  <c:v>46.02214412538465</c:v>
                </c:pt>
                <c:pt idx="42">
                  <c:v>44.612904767072884</c:v>
                </c:pt>
                <c:pt idx="43">
                  <c:v>43.22672328137004</c:v>
                </c:pt>
                <c:pt idx="44">
                  <c:v>41.86358799238015</c:v>
                </c:pt>
                <c:pt idx="45">
                  <c:v>40.52348706816591</c:v>
                </c:pt>
                <c:pt idx="46">
                  <c:v>39.20640850568888</c:v>
                </c:pt>
                <c:pt idx="47">
                  <c:v>37.91234011412832</c:v>
                </c:pt>
                <c:pt idx="48">
                  <c:v>36.64126949635174</c:v>
                </c:pt>
                <c:pt idx="49">
                  <c:v>35.39318402827677</c:v>
                </c:pt>
                <c:pt idx="50">
                  <c:v>34.168070835946004</c:v>
                </c:pt>
                <c:pt idx="51">
                  <c:v>32.96591676993861</c:v>
                </c:pt>
                <c:pt idx="52">
                  <c:v>31.78670837676244</c:v>
                </c:pt>
                <c:pt idx="53">
                  <c:v>30.63043186692429</c:v>
                </c:pt>
                <c:pt idx="54">
                  <c:v>29.497073079155097</c:v>
                </c:pt>
                <c:pt idx="55">
                  <c:v>28.386617440247598</c:v>
                </c:pt>
                <c:pt idx="56">
                  <c:v>27.299049920007736</c:v>
                </c:pt>
                <c:pt idx="57">
                  <c:v>26.234354980568632</c:v>
                </c:pt>
                <c:pt idx="58">
                  <c:v>25.192516519257072</c:v>
                </c:pt>
                <c:pt idx="59">
                  <c:v>24.17351780417822</c:v>
                </c:pt>
                <c:pt idx="60">
                  <c:v>23.177341401401577</c:v>
                </c:pt>
                <c:pt idx="61">
                  <c:v>22.203969092556576</c:v>
                </c:pt>
                <c:pt idx="62">
                  <c:v>21.253381781461474</c:v>
                </c:pt>
                <c:pt idx="63">
                  <c:v>20.32555938805477</c:v>
                </c:pt>
                <c:pt idx="64">
                  <c:v>19.420480727876182</c:v>
                </c:pt>
                <c:pt idx="65">
                  <c:v>18.538123374786604</c:v>
                </c:pt>
                <c:pt idx="66">
                  <c:v>17.678463504387885</c:v>
                </c:pt>
                <c:pt idx="67">
                  <c:v>16.84147571523516</c:v>
                </c:pt>
                <c:pt idx="68">
                  <c:v>16.027132824319075</c:v>
                </c:pt>
                <c:pt idx="69">
                  <c:v>15.235405632786915</c:v>
                </c:pt>
                <c:pt idx="70">
                  <c:v>14.466262657317557</c:v>
                </c:pt>
                <c:pt idx="71">
                  <c:v>13.719669821614298</c:v>
                </c:pt>
                <c:pt idx="72">
                  <c:v>12.995590101769599</c:v>
                </c:pt>
                <c:pt idx="73">
                  <c:v>12.293983118192564</c:v>
                </c:pt>
                <c:pt idx="74">
                  <c:v>11.614804665623495</c:v>
                </c:pt>
                <c:pt idx="75">
                  <c:v>10.958006171566264</c:v>
                </c:pt>
                <c:pt idx="76">
                  <c:v>10.323534071924891</c:v>
                </c:pt>
                <c:pt idx="77">
                  <c:v>9.711329091180183</c:v>
                </c:pt>
                <c:pt idx="78">
                  <c:v>9.1213254126896</c:v>
                </c:pt>
                <c:pt idx="79">
                  <c:v>8.553449723033157</c:v>
                </c:pt>
                <c:pt idx="80">
                  <c:v>8.007620112587114</c:v>
                </c:pt>
                <c:pt idx="81">
                  <c:v>7.483744813126846</c:v>
                </c:pt>
                <c:pt idx="82">
                  <c:v>6.981720752070025</c:v>
                </c:pt>
                <c:pt idx="83">
                  <c:v>6.501431902800955</c:v>
                </c:pt>
                <c:pt idx="84">
                  <c:v>6.04274741149062</c:v>
                </c:pt>
                <c:pt idx="85">
                  <c:v>5.605519483860292</c:v>
                </c:pt>
                <c:pt idx="86">
                  <c:v>5.189581021477028</c:v>
                </c:pt>
                <c:pt idx="87">
                  <c:v>4.794743007890262</c:v>
                </c:pt>
                <c:pt idx="88">
                  <c:v>4.4207916623780035</c:v>
                </c:pt>
                <c:pt idx="89">
                  <c:v>4.0674854064129535</c:v>
                </c:pt>
                <c:pt idx="90">
                  <c:v>3.734551730039497</c:v>
                </c:pt>
                <c:pt idx="91">
                  <c:v>3.4216841099930027</c:v>
                </c:pt>
                <c:pt idx="92">
                  <c:v>3.1285392323108687</c:v>
                </c:pt>
                <c:pt idx="93">
                  <c:v>2.8547349362550056</c:v>
                </c:pt>
                <c:pt idx="94">
                  <c:v>2.599849579392132</c:v>
                </c:pt>
                <c:pt idx="95">
                  <c:v>2.363424053944656</c:v>
                </c:pt>
                <c:pt idx="96">
                  <c:v>2.1449687775978417</c:v>
                </c:pt>
                <c:pt idx="97">
                  <c:v>1.9439804833571253</c:v>
                </c:pt>
                <c:pt idx="98">
                  <c:v>1.7599800342523777</c:v>
                </c:pt>
                <c:pt idx="99">
                  <c:v>1.5926010523440903</c:v>
                </c:pt>
                <c:pt idx="100">
                  <c:v>1.4418216735090326</c:v>
                </c:pt>
                <c:pt idx="101">
                  <c:v>1.3086853704044636</c:v>
                </c:pt>
                <c:pt idx="102">
                  <c:v>1.198123699241132</c:v>
                </c:pt>
                <c:pt idx="103">
                  <c:v>1.1312714051233708</c:v>
                </c:pt>
                <c:pt idx="104">
                  <c:v>1.1526382782233675</c:v>
                </c:pt>
                <c:pt idx="105">
                  <c:v>1.2435357262831375</c:v>
                </c:pt>
                <c:pt idx="106">
                  <c:v>1.3651427294269354</c:v>
                </c:pt>
                <c:pt idx="107">
                  <c:v>1.5061978708483943</c:v>
                </c:pt>
                <c:pt idx="108">
                  <c:v>1.6641356205705697</c:v>
                </c:pt>
                <c:pt idx="109">
                  <c:v>1.8385235464798837</c:v>
                </c:pt>
                <c:pt idx="110">
                  <c:v>2.029565918000738</c:v>
                </c:pt>
                <c:pt idx="111">
                  <c:v>2.2376787187252973</c:v>
                </c:pt>
                <c:pt idx="112">
                  <c:v>2.4633410221197964</c:v>
                </c:pt>
                <c:pt idx="113">
                  <c:v>2.707034941852276</c:v>
                </c:pt>
                <c:pt idx="114">
                  <c:v>2.9692193717091073</c:v>
                </c:pt>
                <c:pt idx="115">
                  <c:v>3.250318510159096</c:v>
                </c:pt>
                <c:pt idx="116">
                  <c:v>3.5507175610563673</c:v>
                </c:pt>
                <c:pt idx="117">
                  <c:v>3.8707621658206985</c:v>
                </c:pt>
                <c:pt idx="118">
                  <c:v>4.210759834354898</c:v>
                </c:pt>
                <c:pt idx="119">
                  <c:v>4.570982426153136</c:v>
                </c:pt>
                <c:pt idx="120">
                  <c:v>4.951669130208669</c:v>
                </c:pt>
                <c:pt idx="121">
                  <c:v>5.3530296125699355</c:v>
                </c:pt>
                <c:pt idx="122">
                  <c:v>5.77524713145277</c:v>
                </c:pt>
                <c:pt idx="123">
                  <c:v>6.218481502121776</c:v>
                </c:pt>
                <c:pt idx="124">
                  <c:v>6.682871846667459</c:v>
                </c:pt>
                <c:pt idx="125">
                  <c:v>7.168539098337746</c:v>
                </c:pt>
                <c:pt idx="126">
                  <c:v>7.6755882522743795</c:v>
                </c:pt>
                <c:pt idx="127">
                  <c:v>8.204110368401228</c:v>
                </c:pt>
                <c:pt idx="128">
                  <c:v>8.754184340520775</c:v>
                </c:pt>
                <c:pt idx="129">
                  <c:v>9.325878450127774</c:v>
                </c:pt>
                <c:pt idx="130">
                  <c:v>9.919251725376347</c:v>
                </c:pt>
                <c:pt idx="131">
                  <c:v>10.534355125915535</c:v>
                </c:pt>
                <c:pt idx="132">
                  <c:v>11.171232573629949</c:v>
                </c:pt>
                <c:pt idx="133">
                  <c:v>11.829921847924629</c:v>
                </c:pt>
                <c:pt idx="134">
                  <c:v>12.51045536264525</c:v>
                </c:pt>
                <c:pt idx="135">
                  <c:v>13.212860839964517</c:v>
                </c:pt>
                <c:pt idx="136">
                  <c:v>13.937161894851295</c:v>
                </c:pt>
                <c:pt idx="137">
                  <c:v>14.683378542116094</c:v>
                </c:pt>
                <c:pt idx="138">
                  <c:v>15.45152763652442</c:v>
                </c:pt>
                <c:pt idx="139">
                  <c:v>16.241623255071975</c:v>
                </c:pt>
                <c:pt idx="140">
                  <c:v>17.05367702935864</c:v>
                </c:pt>
                <c:pt idx="141">
                  <c:v>17.887698434844342</c:v>
                </c:pt>
                <c:pt idx="142">
                  <c:v>18.74369504290865</c:v>
                </c:pt>
                <c:pt idx="143">
                  <c:v>19.621672740771814</c:v>
                </c:pt>
                <c:pt idx="144">
                  <c:v>20.521635923618465</c:v>
                </c:pt>
                <c:pt idx="145">
                  <c:v>21.443587662678176</c:v>
                </c:pt>
                <c:pt idx="146">
                  <c:v>22.387529852529195</c:v>
                </c:pt>
                <c:pt idx="147">
                  <c:v>23.353463340322087</c:v>
                </c:pt>
                <c:pt idx="148">
                  <c:v>24.341388039343105</c:v>
                </c:pt>
                <c:pt idx="149">
                  <c:v>25.35130302899882</c:v>
                </c:pt>
                <c:pt idx="150">
                  <c:v>26.3832066429488</c:v>
                </c:pt>
                <c:pt idx="151">
                  <c:v>27.437096546870656</c:v>
                </c:pt>
                <c:pt idx="152">
                  <c:v>28.512969807318946</c:v>
                </c:pt>
                <c:pt idx="153">
                  <c:v>29.610822952620822</c:v>
                </c:pt>
                <c:pt idx="154">
                  <c:v>30.73065202693745</c:v>
                </c:pt>
                <c:pt idx="155">
                  <c:v>31.87245263828454</c:v>
                </c:pt>
                <c:pt idx="156">
                  <c:v>33.03622000125133</c:v>
                </c:pt>
                <c:pt idx="157">
                  <c:v>34.22194897505906</c:v>
                </c:pt>
                <c:pt idx="158">
                  <c:v>35.429634097533594</c:v>
                </c:pt>
                <c:pt idx="159">
                  <c:v>36.65926961546215</c:v>
                </c:pt>
                <c:pt idx="160">
                  <c:v>37.91084951174024</c:v>
                </c:pt>
                <c:pt idx="161">
                  <c:v>39.18436752975984</c:v>
                </c:pt>
                <c:pt idx="162">
                  <c:v>40.47981719519361</c:v>
                </c:pt>
                <c:pt idx="163">
                  <c:v>41.797191835671775</c:v>
                </c:pt>
                <c:pt idx="164">
                  <c:v>43.136484598463674</c:v>
                </c:pt>
                <c:pt idx="165">
                  <c:v>44.497688466335745</c:v>
                </c:pt>
                <c:pt idx="166">
                  <c:v>45.88079627197696</c:v>
                </c:pt>
                <c:pt idx="167">
                  <c:v>47.28580071094879</c:v>
                </c:pt>
                <c:pt idx="168">
                  <c:v>48.71269435339751</c:v>
                </c:pt>
                <c:pt idx="169">
                  <c:v>50.161469654727675</c:v>
                </c:pt>
                <c:pt idx="170">
                  <c:v>51.632118965213884</c:v>
                </c:pt>
                <c:pt idx="171">
                  <c:v>53.124634538721736</c:v>
                </c:pt>
                <c:pt idx="172">
                  <c:v>54.6390085407251</c:v>
                </c:pt>
                <c:pt idx="173">
                  <c:v>56.17523305547243</c:v>
                </c:pt>
                <c:pt idx="174">
                  <c:v>57.73330009260133</c:v>
                </c:pt>
                <c:pt idx="175">
                  <c:v>59.31320159316914</c:v>
                </c:pt>
                <c:pt idx="176">
                  <c:v>60.91492943507497</c:v>
                </c:pt>
                <c:pt idx="177">
                  <c:v>62.53847543815405</c:v>
                </c:pt>
                <c:pt idx="178">
                  <c:v>64.18383136868515</c:v>
                </c:pt>
                <c:pt idx="179">
                  <c:v>65.85098894362345</c:v>
                </c:pt>
                <c:pt idx="180">
                  <c:v>67.53993983445282</c:v>
                </c:pt>
                <c:pt idx="181">
                  <c:v>69.2506756707067</c:v>
                </c:pt>
                <c:pt idx="182">
                  <c:v>70.98318804319189</c:v>
                </c:pt>
                <c:pt idx="183">
                  <c:v>72.73746850699173</c:v>
                </c:pt>
                <c:pt idx="184">
                  <c:v>74.51350858420199</c:v>
                </c:pt>
                <c:pt idx="185">
                  <c:v>76.31129976644235</c:v>
                </c:pt>
                <c:pt idx="186">
                  <c:v>78.13083351719689</c:v>
                </c:pt>
                <c:pt idx="187">
                  <c:v>79.9721012739666</c:v>
                </c:pt>
                <c:pt idx="188">
                  <c:v>81.83509445019287</c:v>
                </c:pt>
                <c:pt idx="189">
                  <c:v>83.71980443717914</c:v>
                </c:pt>
                <c:pt idx="190">
                  <c:v>85.62622260569988</c:v>
                </c:pt>
                <c:pt idx="191">
                  <c:v>87.55434030764783</c:v>
                </c:pt>
                <c:pt idx="192">
                  <c:v>89.50414887739151</c:v>
                </c:pt>
                <c:pt idx="193">
                  <c:v>91.47563963319907</c:v>
                </c:pt>
                <c:pt idx="194">
                  <c:v>93.46880387842475</c:v>
                </c:pt>
                <c:pt idx="195">
                  <c:v>95.48363290273538</c:v>
                </c:pt>
                <c:pt idx="196">
                  <c:v>97.52011798312753</c:v>
                </c:pt>
                <c:pt idx="197">
                  <c:v>99.57825038492648</c:v>
                </c:pt>
                <c:pt idx="198">
                  <c:v>101.65802136279623</c:v>
                </c:pt>
              </c:numCache>
            </c:numRef>
          </c:yVal>
          <c:smooth val="1"/>
        </c:ser>
        <c:axId val="54752315"/>
        <c:axId val="23008788"/>
      </c:scatterChart>
      <c:valAx>
        <c:axId val="5475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08788"/>
        <c:crosses val="autoZero"/>
        <c:crossBetween val="midCat"/>
        <c:dispUnits/>
      </c:valAx>
      <c:valAx>
        <c:axId val="23008788"/>
        <c:scaling>
          <c:orientation val="minMax"/>
          <c:max val="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ＭＳ Ｐゴシック"/>
                    <a:ea typeface="ＭＳ Ｐゴシック"/>
                    <a:cs typeface="ＭＳ Ｐゴシック"/>
                  </a:rPr>
                  <a:t>VSWR(50)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52315"/>
        <c:crosses val="autoZero"/>
        <c:crossBetween val="midCat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ＭＳ Ｐゴシック"/>
                <a:ea typeface="ＭＳ Ｐゴシック"/>
                <a:cs typeface="ＭＳ Ｐゴシック"/>
              </a:rPr>
              <a:t>Minimum SWR vs "n"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19325"/>
          <c:w val="0.87375"/>
          <c:h val="0.68175"/>
        </c:manualLayout>
      </c:layout>
      <c:scatterChart>
        <c:scatterStyle val="smooth"/>
        <c:varyColors val="0"/>
        <c:ser>
          <c:idx val="0"/>
          <c:order val="0"/>
          <c:tx>
            <c:v>Minimum SWR vs k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'Sheet 3'!$A$2:$A$40</c:f>
              <c:numCache>
                <c:ptCount val="39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1.375</c:v>
                </c:pt>
                <c:pt idx="11">
                  <c:v>1.5</c:v>
                </c:pt>
                <c:pt idx="12">
                  <c:v>1.625</c:v>
                </c:pt>
                <c:pt idx="13">
                  <c:v>1.75</c:v>
                </c:pt>
                <c:pt idx="14">
                  <c:v>1.875</c:v>
                </c:pt>
                <c:pt idx="15">
                  <c:v>2</c:v>
                </c:pt>
                <c:pt idx="16">
                  <c:v>2.125</c:v>
                </c:pt>
                <c:pt idx="17">
                  <c:v>2.25</c:v>
                </c:pt>
                <c:pt idx="18">
                  <c:v>2.375</c:v>
                </c:pt>
                <c:pt idx="19">
                  <c:v>2.5</c:v>
                </c:pt>
                <c:pt idx="20">
                  <c:v>2.625</c:v>
                </c:pt>
                <c:pt idx="21">
                  <c:v>2.75</c:v>
                </c:pt>
                <c:pt idx="22">
                  <c:v>2.875</c:v>
                </c:pt>
                <c:pt idx="23">
                  <c:v>3</c:v>
                </c:pt>
                <c:pt idx="24">
                  <c:v>3.125</c:v>
                </c:pt>
                <c:pt idx="25">
                  <c:v>3.25</c:v>
                </c:pt>
                <c:pt idx="26">
                  <c:v>3.375</c:v>
                </c:pt>
                <c:pt idx="27">
                  <c:v>3.5</c:v>
                </c:pt>
                <c:pt idx="28">
                  <c:v>3.625</c:v>
                </c:pt>
                <c:pt idx="29">
                  <c:v>3.75</c:v>
                </c:pt>
                <c:pt idx="30">
                  <c:v>3.875</c:v>
                </c:pt>
                <c:pt idx="31">
                  <c:v>4</c:v>
                </c:pt>
                <c:pt idx="32">
                  <c:v>4.125</c:v>
                </c:pt>
                <c:pt idx="33">
                  <c:v>4.25</c:v>
                </c:pt>
                <c:pt idx="34">
                  <c:v>4.375</c:v>
                </c:pt>
                <c:pt idx="35">
                  <c:v>4.5</c:v>
                </c:pt>
                <c:pt idx="36">
                  <c:v>4.625</c:v>
                </c:pt>
                <c:pt idx="37">
                  <c:v>4.75</c:v>
                </c:pt>
                <c:pt idx="38">
                  <c:v>4.875</c:v>
                </c:pt>
              </c:numCache>
            </c:numRef>
          </c:xVal>
          <c:yVal>
            <c:numRef>
              <c:f>'Sheet 3'!$B$2:$B$40</c:f>
              <c:numCache>
                <c:ptCount val="39"/>
                <c:pt idx="0">
                  <c:v>285.48185719933645</c:v>
                </c:pt>
                <c:pt idx="1">
                  <c:v>71.37163457707419</c:v>
                </c:pt>
                <c:pt idx="2">
                  <c:v>31.722982560346615</c:v>
                </c:pt>
                <c:pt idx="3">
                  <c:v>17.84760444146515</c:v>
                </c:pt>
                <c:pt idx="4">
                  <c:v>11.427122266785151</c:v>
                </c:pt>
                <c:pt idx="5">
                  <c:v>7.9414564763701065</c:v>
                </c:pt>
                <c:pt idx="6">
                  <c:v>5.839859153201387</c:v>
                </c:pt>
                <c:pt idx="7">
                  <c:v>4.4653537839376956</c:v>
                </c:pt>
                <c:pt idx="8">
                  <c:v>3.525018298693223</c:v>
                </c:pt>
                <c:pt idx="9">
                  <c:v>2.8546053345131353</c:v>
                </c:pt>
                <c:pt idx="10">
                  <c:v>2.3611440321543955</c:v>
                </c:pt>
                <c:pt idx="11">
                  <c:v>1.9886069771786041</c:v>
                </c:pt>
                <c:pt idx="12">
                  <c:v>1.6903174114409016</c:v>
                </c:pt>
                <c:pt idx="13">
                  <c:v>1.4563232715133663</c:v>
                </c:pt>
                <c:pt idx="14">
                  <c:v>1.2727136798771808</c:v>
                </c:pt>
                <c:pt idx="15">
                  <c:v>1.120638013397642</c:v>
                </c:pt>
                <c:pt idx="16">
                  <c:v>1.012827429505365</c:v>
                </c:pt>
                <c:pt idx="17">
                  <c:v>1.1410991194028635</c:v>
                </c:pt>
                <c:pt idx="18">
                  <c:v>1.266071811165978</c:v>
                </c:pt>
                <c:pt idx="19">
                  <c:v>1.4021820690564364</c:v>
                </c:pt>
                <c:pt idx="20">
                  <c:v>1.547163131426038</c:v>
                </c:pt>
                <c:pt idx="21">
                  <c:v>1.6962435114833585</c:v>
                </c:pt>
                <c:pt idx="22">
                  <c:v>1.8557267101463628</c:v>
                </c:pt>
                <c:pt idx="23">
                  <c:v>2.0188270115029208</c:v>
                </c:pt>
                <c:pt idx="24">
                  <c:v>2.1919837747532895</c:v>
                </c:pt>
                <c:pt idx="25">
                  <c:v>2.36957178209015</c:v>
                </c:pt>
                <c:pt idx="26">
                  <c:v>2.5561941271231747</c:v>
                </c:pt>
                <c:pt idx="27">
                  <c:v>2.748556454747554</c:v>
                </c:pt>
                <c:pt idx="28">
                  <c:v>2.948624506369163</c:v>
                </c:pt>
                <c:pt idx="29">
                  <c:v>3.155962391261519</c:v>
                </c:pt>
                <c:pt idx="30">
                  <c:v>3.369532247995573</c:v>
                </c:pt>
                <c:pt idx="31">
                  <c:v>3.5909890553059287</c:v>
                </c:pt>
                <c:pt idx="32">
                  <c:v>3.81915699552438</c:v>
                </c:pt>
                <c:pt idx="33">
                  <c:v>4.05406078547109</c:v>
                </c:pt>
                <c:pt idx="34">
                  <c:v>4.296491730657907</c:v>
                </c:pt>
                <c:pt idx="35">
                  <c:v>4.546219850743025</c:v>
                </c:pt>
                <c:pt idx="36">
                  <c:v>4.802204178808196</c:v>
                </c:pt>
                <c:pt idx="37">
                  <c:v>5.065544249900894</c:v>
                </c:pt>
                <c:pt idx="38">
                  <c:v>5.336144271168002</c:v>
                </c:pt>
              </c:numCache>
            </c:numRef>
          </c:yVal>
          <c:smooth val="1"/>
        </c:ser>
        <c:axId val="5752501"/>
        <c:axId val="51772510"/>
      </c:scatterChart>
      <c:valAx>
        <c:axId val="575250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ＭＳ Ｐゴシック"/>
                    <a:ea typeface="ＭＳ Ｐゴシック"/>
                    <a:cs typeface="ＭＳ Ｐゴシック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72510"/>
        <c:crosses val="autoZero"/>
        <c:crossBetween val="midCat"/>
        <c:dispUnits/>
        <c:majorUnit val="1"/>
        <c:minorUnit val="0.2"/>
      </c:valAx>
      <c:valAx>
        <c:axId val="51772510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VSWR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2501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chart" Target="/xl/charts/chart3.xml" /><Relationship Id="rId5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95250</xdr:rowOff>
    </xdr:from>
    <xdr:to>
      <xdr:col>9</xdr:col>
      <xdr:colOff>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33350" y="2476500"/>
        <a:ext cx="69246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142875</xdr:rowOff>
    </xdr:from>
    <xdr:to>
      <xdr:col>8</xdr:col>
      <xdr:colOff>590550</xdr:colOff>
      <xdr:row>32</xdr:row>
      <xdr:rowOff>47625</xdr:rowOff>
    </xdr:to>
    <xdr:graphicFrame>
      <xdr:nvGraphicFramePr>
        <xdr:cNvPr id="2" name="Chart 2"/>
        <xdr:cNvGraphicFramePr/>
      </xdr:nvGraphicFramePr>
      <xdr:xfrm>
        <a:off x="123825" y="4276725"/>
        <a:ext cx="6924675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85725</xdr:colOff>
      <xdr:row>2</xdr:row>
      <xdr:rowOff>9525</xdr:rowOff>
    </xdr:from>
    <xdr:to>
      <xdr:col>11</xdr:col>
      <xdr:colOff>304800</xdr:colOff>
      <xdr:row>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66725"/>
          <a:ext cx="1133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20</xdr:row>
      <xdr:rowOff>19050</xdr:rowOff>
    </xdr:from>
    <xdr:to>
      <xdr:col>12</xdr:col>
      <xdr:colOff>685800</xdr:colOff>
      <xdr:row>32</xdr:row>
      <xdr:rowOff>28575</xdr:rowOff>
    </xdr:to>
    <xdr:graphicFrame macro="[0]!Macro2">
      <xdr:nvGraphicFramePr>
        <xdr:cNvPr id="4" name="Chart 5"/>
        <xdr:cNvGraphicFramePr/>
      </xdr:nvGraphicFramePr>
      <xdr:xfrm>
        <a:off x="7077075" y="3629025"/>
        <a:ext cx="2752725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 editAs="oneCell">
    <xdr:from>
      <xdr:col>9</xdr:col>
      <xdr:colOff>495300</xdr:colOff>
      <xdr:row>9</xdr:row>
      <xdr:rowOff>85725</xdr:rowOff>
    </xdr:from>
    <xdr:to>
      <xdr:col>12</xdr:col>
      <xdr:colOff>457200</xdr:colOff>
      <xdr:row>16</xdr:row>
      <xdr:rowOff>152400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53325" y="1762125"/>
          <a:ext cx="2047875" cy="1285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5"/>
  <sheetViews>
    <sheetView tabSelected="1" workbookViewId="0" topLeftCell="A1">
      <selection activeCell="D7" sqref="D7"/>
    </sheetView>
  </sheetViews>
  <sheetFormatPr defaultColWidth="9.00390625" defaultRowHeight="13.5"/>
  <cols>
    <col min="1" max="1" width="1.75390625" style="0" customWidth="1"/>
    <col min="2" max="2" width="21.375" style="0" customWidth="1"/>
    <col min="3" max="3" width="5.75390625" style="0" customWidth="1"/>
    <col min="4" max="4" width="7.00390625" style="0" customWidth="1"/>
    <col min="5" max="5" width="5.25390625" style="0" customWidth="1"/>
    <col min="6" max="6" width="27.75390625" style="0" customWidth="1"/>
    <col min="7" max="7" width="6.75390625" style="0" customWidth="1"/>
    <col min="8" max="8" width="9.125" style="0" customWidth="1"/>
    <col min="9" max="9" width="7.875" style="0" customWidth="1"/>
    <col min="11" max="11" width="12.00390625" style="0" customWidth="1"/>
    <col min="12" max="12" width="6.375" style="0" customWidth="1"/>
    <col min="13" max="13" width="9.875" style="0" customWidth="1"/>
    <col min="16" max="16" width="11.375" style="0" customWidth="1"/>
    <col min="17" max="17" width="3.00390625" style="0" customWidth="1"/>
  </cols>
  <sheetData>
    <row r="1" spans="1:17" ht="21" thickBot="1">
      <c r="A1" s="15"/>
      <c r="B1" s="87" t="s">
        <v>49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5"/>
      <c r="O1" s="7"/>
      <c r="P1" s="7"/>
      <c r="Q1" s="7"/>
    </row>
    <row r="2" spans="1:17" ht="15" thickBot="1">
      <c r="A2" s="15"/>
      <c r="B2" s="89" t="s">
        <v>47</v>
      </c>
      <c r="C2" s="90"/>
      <c r="D2" s="90"/>
      <c r="E2" s="91"/>
      <c r="F2" s="92" t="s">
        <v>48</v>
      </c>
      <c r="G2" s="93"/>
      <c r="H2" s="93"/>
      <c r="I2" s="94"/>
      <c r="J2" s="16"/>
      <c r="K2" s="16"/>
      <c r="L2" s="16"/>
      <c r="M2" s="16"/>
      <c r="N2" s="15"/>
      <c r="O2" s="7"/>
      <c r="P2" s="7"/>
      <c r="Q2" s="7"/>
    </row>
    <row r="3" spans="1:17" ht="13.5">
      <c r="A3" s="15"/>
      <c r="B3" s="50" t="s">
        <v>36</v>
      </c>
      <c r="C3" s="51"/>
      <c r="D3" s="51"/>
      <c r="E3" s="52"/>
      <c r="F3" s="20" t="s">
        <v>18</v>
      </c>
      <c r="G3" s="21" t="s">
        <v>19</v>
      </c>
      <c r="H3" s="78">
        <f>2*PI()*Mld*(2.303*LOG10(8*Mld/Mcd)-2)*0.001</f>
        <v>1.7047834821661054</v>
      </c>
      <c r="I3" s="22" t="s">
        <v>40</v>
      </c>
      <c r="J3" s="16"/>
      <c r="K3" s="23"/>
      <c r="L3" s="23"/>
      <c r="M3" s="23"/>
      <c r="N3" s="15"/>
      <c r="O3" s="7"/>
      <c r="P3" s="7"/>
      <c r="Q3" s="7"/>
    </row>
    <row r="4" spans="1:18" ht="13.5">
      <c r="A4" s="15"/>
      <c r="B4" s="24" t="s">
        <v>27</v>
      </c>
      <c r="C4" s="18" t="s">
        <v>26</v>
      </c>
      <c r="D4" s="45">
        <v>64</v>
      </c>
      <c r="E4" s="19" t="s">
        <v>35</v>
      </c>
      <c r="F4" s="25" t="s">
        <v>39</v>
      </c>
      <c r="G4" s="30" t="s">
        <v>67</v>
      </c>
      <c r="H4" s="34">
        <f>1000000/(2*PI()*SQRT(Lm*Cap))</f>
        <v>10122.820038712433</v>
      </c>
      <c r="I4" s="33" t="s">
        <v>42</v>
      </c>
      <c r="J4" s="16"/>
      <c r="K4" s="23"/>
      <c r="L4" s="23"/>
      <c r="M4" s="23"/>
      <c r="N4" s="15"/>
      <c r="O4" s="62"/>
      <c r="P4" s="63"/>
      <c r="Q4" s="64"/>
      <c r="R4" s="65"/>
    </row>
    <row r="5" spans="1:18" ht="13.5">
      <c r="A5" s="15"/>
      <c r="B5" s="24" t="s">
        <v>28</v>
      </c>
      <c r="C5" s="18" t="s">
        <v>33</v>
      </c>
      <c r="D5" s="45">
        <v>1</v>
      </c>
      <c r="E5" s="19" t="s">
        <v>35</v>
      </c>
      <c r="F5" s="25" t="s">
        <v>30</v>
      </c>
      <c r="G5" s="26" t="s">
        <v>68</v>
      </c>
      <c r="H5" s="27">
        <f>3.92E-26*(F0C*F0C*PI()*Mld*Mld/4)*(F0C*F0C*PI()*Mld*Mld/4)</f>
        <v>0.004259825315699785</v>
      </c>
      <c r="I5" s="28" t="s">
        <v>55</v>
      </c>
      <c r="J5" s="29"/>
      <c r="K5" s="29"/>
      <c r="L5" s="29"/>
      <c r="M5" s="29"/>
      <c r="N5" s="15"/>
      <c r="O5" s="62"/>
      <c r="P5" s="63"/>
      <c r="Q5" s="64"/>
      <c r="R5" s="65"/>
    </row>
    <row r="6" spans="1:18" ht="13.5">
      <c r="A6" s="15"/>
      <c r="B6" s="17" t="s">
        <v>37</v>
      </c>
      <c r="C6" s="18"/>
      <c r="D6" s="97"/>
      <c r="E6" s="19"/>
      <c r="F6" s="25" t="s">
        <v>38</v>
      </c>
      <c r="G6" s="26" t="s">
        <v>69</v>
      </c>
      <c r="H6" s="27">
        <f>0.00000263*SQRT(F0C)*PI()*Mld/Mcd</f>
        <v>0.053203028339589946</v>
      </c>
      <c r="I6" s="28" t="s">
        <v>41</v>
      </c>
      <c r="J6" s="31"/>
      <c r="K6" s="32"/>
      <c r="L6" s="32"/>
      <c r="M6" s="32"/>
      <c r="N6" s="15"/>
      <c r="O6" s="62"/>
      <c r="P6" s="66"/>
      <c r="Q6" s="64"/>
      <c r="R6" s="65"/>
    </row>
    <row r="7" spans="1:18" ht="13.5">
      <c r="A7" s="15"/>
      <c r="B7" s="24" t="s">
        <v>27</v>
      </c>
      <c r="C7" s="18" t="s">
        <v>31</v>
      </c>
      <c r="D7" s="45">
        <v>16</v>
      </c>
      <c r="E7" s="19" t="s">
        <v>35</v>
      </c>
      <c r="F7" s="25" t="s">
        <v>22</v>
      </c>
      <c r="G7" s="30" t="s">
        <v>23</v>
      </c>
      <c r="H7" s="27">
        <f>RRR+RRL+RLp</f>
        <v>0.05746285365528973</v>
      </c>
      <c r="I7" s="28" t="s">
        <v>41</v>
      </c>
      <c r="J7" s="31"/>
      <c r="K7" s="32"/>
      <c r="L7" s="32"/>
      <c r="M7" s="32"/>
      <c r="N7" s="15"/>
      <c r="O7" s="62"/>
      <c r="P7" s="66"/>
      <c r="Q7" s="67"/>
      <c r="R7" s="68"/>
    </row>
    <row r="8" spans="1:18" ht="14.25" customHeight="1">
      <c r="A8" s="15"/>
      <c r="B8" s="24" t="s">
        <v>28</v>
      </c>
      <c r="C8" s="18" t="s">
        <v>32</v>
      </c>
      <c r="D8" s="82">
        <v>0.4</v>
      </c>
      <c r="E8" s="19" t="s">
        <v>35</v>
      </c>
      <c r="F8" s="25" t="s">
        <v>25</v>
      </c>
      <c r="G8" s="30" t="s">
        <v>24</v>
      </c>
      <c r="H8" s="27">
        <f>2*PI()*Cld*(2.303*LOG10(8*Cld/Ccd)-2)*0.001</f>
        <v>0.37893743813102493</v>
      </c>
      <c r="I8" s="33" t="s">
        <v>73</v>
      </c>
      <c r="J8" s="31"/>
      <c r="K8" s="35"/>
      <c r="L8" s="35"/>
      <c r="M8" s="35"/>
      <c r="N8" s="15"/>
      <c r="O8" s="62"/>
      <c r="P8" s="66"/>
      <c r="Q8" s="69"/>
      <c r="R8" s="68"/>
    </row>
    <row r="9" spans="1:17" ht="14.25">
      <c r="A9" s="15"/>
      <c r="B9" s="79" t="s">
        <v>74</v>
      </c>
      <c r="C9" s="80" t="s">
        <v>71</v>
      </c>
      <c r="D9" s="96">
        <f>1.97*Cld*Cld/Mld/200</f>
        <v>0.0394</v>
      </c>
      <c r="E9" s="81" t="s">
        <v>72</v>
      </c>
      <c r="F9" s="25" t="s">
        <v>0</v>
      </c>
      <c r="G9" s="30" t="s">
        <v>3</v>
      </c>
      <c r="H9" s="34">
        <f>PI()*F0C*Lm*0.001/Reg</f>
        <v>943.4815850422472</v>
      </c>
      <c r="I9" s="33"/>
      <c r="J9" s="36"/>
      <c r="K9" s="86" t="s">
        <v>46</v>
      </c>
      <c r="L9" s="86"/>
      <c r="M9" s="86"/>
      <c r="N9" s="43"/>
      <c r="O9" s="8"/>
      <c r="P9" s="8"/>
      <c r="Q9" s="7"/>
    </row>
    <row r="10" spans="1:17" ht="14.25">
      <c r="A10" s="15"/>
      <c r="B10" s="24" t="s">
        <v>76</v>
      </c>
      <c r="C10" s="18" t="s">
        <v>75</v>
      </c>
      <c r="D10" s="83">
        <v>1</v>
      </c>
      <c r="E10" s="19"/>
      <c r="F10" s="25" t="s">
        <v>1</v>
      </c>
      <c r="G10" s="30" t="s">
        <v>2</v>
      </c>
      <c r="H10" s="27">
        <f>n*Lx0</f>
        <v>0.0394</v>
      </c>
      <c r="I10" s="33" t="s">
        <v>40</v>
      </c>
      <c r="J10" s="31"/>
      <c r="K10" s="86"/>
      <c r="L10" s="86"/>
      <c r="M10" s="86"/>
      <c r="N10" s="43"/>
      <c r="O10" s="9"/>
      <c r="P10" s="9"/>
      <c r="Q10" s="7"/>
    </row>
    <row r="11" spans="1:17" ht="13.5">
      <c r="A11" s="15"/>
      <c r="B11" s="24" t="s">
        <v>29</v>
      </c>
      <c r="C11" s="18" t="s">
        <v>20</v>
      </c>
      <c r="D11" s="46">
        <v>145</v>
      </c>
      <c r="E11" s="19" t="s">
        <v>21</v>
      </c>
      <c r="F11" s="24" t="s">
        <v>51</v>
      </c>
      <c r="G11" s="47" t="s">
        <v>34</v>
      </c>
      <c r="H11" s="48">
        <f>0.0269*PI()*Mld</f>
        <v>5.408565912420188</v>
      </c>
      <c r="I11" s="49" t="s">
        <v>43</v>
      </c>
      <c r="J11" s="29"/>
      <c r="K11" s="29"/>
      <c r="L11" s="29"/>
      <c r="M11" s="29"/>
      <c r="N11" s="15"/>
      <c r="O11" s="6"/>
      <c r="P11" s="6"/>
      <c r="Q11" s="7"/>
    </row>
    <row r="12" spans="1:17" ht="13.5">
      <c r="A12" s="15"/>
      <c r="B12" s="24" t="s">
        <v>54</v>
      </c>
      <c r="C12" s="18" t="s">
        <v>58</v>
      </c>
      <c r="D12" s="70">
        <v>0</v>
      </c>
      <c r="E12" s="19" t="s">
        <v>56</v>
      </c>
      <c r="F12" s="25" t="s">
        <v>57</v>
      </c>
      <c r="G12" s="26" t="s">
        <v>59</v>
      </c>
      <c r="H12" s="71">
        <f>100*RRR/Reg</f>
        <v>7.413180941645852</v>
      </c>
      <c r="I12" s="72" t="s">
        <v>60</v>
      </c>
      <c r="J12" s="40"/>
      <c r="K12" s="40"/>
      <c r="L12" s="40"/>
      <c r="M12" s="40"/>
      <c r="N12" s="15"/>
      <c r="O12" s="6"/>
      <c r="P12" s="6"/>
      <c r="Q12" s="7"/>
    </row>
    <row r="13" spans="1:17" ht="14.25" thickBot="1">
      <c r="A13" s="15"/>
      <c r="B13" s="74"/>
      <c r="C13" s="75"/>
      <c r="D13" s="75"/>
      <c r="E13" s="76"/>
      <c r="F13" s="37" t="s">
        <v>52</v>
      </c>
      <c r="G13" s="73"/>
      <c r="H13" s="77">
        <f>F0C/Q</f>
        <v>10.729218459795538</v>
      </c>
      <c r="I13" s="38" t="s">
        <v>53</v>
      </c>
      <c r="J13" s="41"/>
      <c r="K13" s="41"/>
      <c r="L13" s="41"/>
      <c r="M13" s="41"/>
      <c r="N13" s="15"/>
      <c r="O13" s="6"/>
      <c r="P13" s="6"/>
      <c r="Q13" s="7"/>
    </row>
    <row r="14" spans="1:17" ht="13.5">
      <c r="A14" s="15"/>
      <c r="B14" s="15"/>
      <c r="C14" s="15"/>
      <c r="D14" s="15"/>
      <c r="E14" s="15"/>
      <c r="F14" s="41"/>
      <c r="G14" s="41"/>
      <c r="H14" s="41"/>
      <c r="I14" s="41"/>
      <c r="J14" s="41"/>
      <c r="K14" s="41"/>
      <c r="L14" s="41"/>
      <c r="M14" s="41"/>
      <c r="N14" s="15"/>
      <c r="O14" s="6"/>
      <c r="P14" s="6"/>
      <c r="Q14" s="7"/>
    </row>
    <row r="15" spans="1:17" ht="13.5">
      <c r="A15" s="15"/>
      <c r="B15" s="15"/>
      <c r="C15" s="15"/>
      <c r="D15" s="15"/>
      <c r="E15" s="15"/>
      <c r="F15" s="41"/>
      <c r="G15" s="41"/>
      <c r="H15" s="41"/>
      <c r="I15" s="41"/>
      <c r="J15" s="41"/>
      <c r="K15" s="41"/>
      <c r="L15" s="41"/>
      <c r="M15" s="41"/>
      <c r="N15" s="15"/>
      <c r="O15" s="6"/>
      <c r="P15" s="6"/>
      <c r="Q15" s="7"/>
    </row>
    <row r="16" spans="1:17" ht="13.5">
      <c r="A16" s="15"/>
      <c r="B16" s="15"/>
      <c r="C16" s="15"/>
      <c r="D16" s="15"/>
      <c r="E16" s="15"/>
      <c r="F16" s="41"/>
      <c r="G16" s="41"/>
      <c r="H16" s="41"/>
      <c r="I16" s="41"/>
      <c r="J16" s="41"/>
      <c r="K16" s="41"/>
      <c r="L16" s="41"/>
      <c r="M16" s="41"/>
      <c r="N16" s="15"/>
      <c r="O16" s="6"/>
      <c r="P16" s="6"/>
      <c r="Q16" s="7"/>
    </row>
    <row r="17" spans="1:17" ht="13.5">
      <c r="A17" s="15"/>
      <c r="B17" s="15"/>
      <c r="C17" s="15"/>
      <c r="D17" s="15"/>
      <c r="E17" s="15"/>
      <c r="F17" s="41"/>
      <c r="G17" s="41"/>
      <c r="H17" s="41"/>
      <c r="I17" s="41"/>
      <c r="J17" s="41"/>
      <c r="K17" s="41"/>
      <c r="L17" s="41"/>
      <c r="M17" s="41"/>
      <c r="N17" s="15"/>
      <c r="O17" s="6"/>
      <c r="P17" s="6"/>
      <c r="Q17" s="7"/>
    </row>
    <row r="18" spans="1:17" ht="14.25">
      <c r="A18" s="15"/>
      <c r="B18" s="15"/>
      <c r="C18" s="15"/>
      <c r="D18" s="15"/>
      <c r="E18" s="15"/>
      <c r="F18" s="41"/>
      <c r="G18" s="41"/>
      <c r="H18" s="41"/>
      <c r="I18" s="41"/>
      <c r="J18" s="41"/>
      <c r="K18" s="85" t="s">
        <v>50</v>
      </c>
      <c r="L18" s="85"/>
      <c r="M18" s="85"/>
      <c r="N18" s="15"/>
      <c r="O18" s="6"/>
      <c r="P18" s="6"/>
      <c r="Q18" s="7"/>
    </row>
    <row r="19" spans="1:17" ht="14.25">
      <c r="A19" s="53"/>
      <c r="B19" s="15"/>
      <c r="C19" s="15"/>
      <c r="D19" s="15"/>
      <c r="E19" s="15"/>
      <c r="F19" s="41"/>
      <c r="G19" s="41"/>
      <c r="H19" s="41"/>
      <c r="I19" s="41"/>
      <c r="J19" s="41"/>
      <c r="K19" s="39"/>
      <c r="L19" s="39"/>
      <c r="M19" s="31"/>
      <c r="N19" s="44"/>
      <c r="O19" s="9"/>
      <c r="P19" s="9"/>
      <c r="Q19" s="7"/>
    </row>
    <row r="20" spans="1:17" ht="14.25">
      <c r="A20" s="15"/>
      <c r="B20" s="15"/>
      <c r="C20" s="15"/>
      <c r="D20" s="15"/>
      <c r="E20" s="15"/>
      <c r="F20" s="41"/>
      <c r="G20" s="41"/>
      <c r="H20" s="41"/>
      <c r="I20" s="41"/>
      <c r="J20" s="41"/>
      <c r="K20" s="18" t="s">
        <v>45</v>
      </c>
      <c r="L20" s="42">
        <f>MIN('calc.'!M8:M206)</f>
        <v>1.1312714051233708</v>
      </c>
      <c r="M20" s="18"/>
      <c r="N20" s="15"/>
      <c r="O20" s="6"/>
      <c r="P20" s="6"/>
      <c r="Q20" s="7"/>
    </row>
    <row r="21" spans="1:17" ht="14.25">
      <c r="A21" s="15"/>
      <c r="B21" s="15"/>
      <c r="C21" s="15"/>
      <c r="D21" s="15"/>
      <c r="E21" s="15"/>
      <c r="F21" s="41"/>
      <c r="G21" s="41"/>
      <c r="H21" s="41"/>
      <c r="I21" s="41"/>
      <c r="J21" s="41"/>
      <c r="M21" s="54"/>
      <c r="N21" s="43"/>
      <c r="O21" s="8"/>
      <c r="P21" s="8"/>
      <c r="Q21" s="7"/>
    </row>
    <row r="22" spans="1:17" ht="13.5">
      <c r="A22" s="15"/>
      <c r="B22" s="15"/>
      <c r="C22" s="15"/>
      <c r="D22" s="15"/>
      <c r="E22" s="15"/>
      <c r="F22" s="41"/>
      <c r="G22" s="41"/>
      <c r="H22" s="41"/>
      <c r="I22" s="41"/>
      <c r="J22" s="41"/>
      <c r="M22" s="41"/>
      <c r="N22" s="15"/>
      <c r="O22" s="7"/>
      <c r="P22" s="7"/>
      <c r="Q22" s="7"/>
    </row>
    <row r="23" spans="1:17" ht="13.5">
      <c r="A23" s="15"/>
      <c r="B23" s="15"/>
      <c r="C23" s="15"/>
      <c r="D23" s="15"/>
      <c r="E23" s="15"/>
      <c r="F23" s="41"/>
      <c r="G23" s="41"/>
      <c r="H23" s="41"/>
      <c r="I23" s="41"/>
      <c r="J23" s="41"/>
      <c r="K23" s="39"/>
      <c r="L23" s="39"/>
      <c r="M23" s="39"/>
      <c r="N23" s="15"/>
      <c r="O23" s="7"/>
      <c r="P23" s="7"/>
      <c r="Q23" s="7"/>
    </row>
    <row r="24" spans="1:17" ht="13.5">
      <c r="A24" s="15"/>
      <c r="B24" s="15"/>
      <c r="C24" s="15"/>
      <c r="D24" s="15"/>
      <c r="E24" s="15"/>
      <c r="F24" s="41"/>
      <c r="G24" s="41"/>
      <c r="H24" s="41"/>
      <c r="I24" s="41"/>
      <c r="J24" s="41"/>
      <c r="K24" s="41"/>
      <c r="L24" s="41"/>
      <c r="M24" s="41"/>
      <c r="N24" s="15"/>
      <c r="O24" s="7"/>
      <c r="P24" s="7"/>
      <c r="Q24" s="7"/>
    </row>
    <row r="25" spans="1:17" ht="13.5">
      <c r="A25" s="15"/>
      <c r="B25" s="15"/>
      <c r="C25" s="15"/>
      <c r="D25" s="15"/>
      <c r="E25" s="15"/>
      <c r="F25" s="41"/>
      <c r="G25" s="41"/>
      <c r="H25" s="41"/>
      <c r="I25" s="41"/>
      <c r="J25" s="41"/>
      <c r="K25" s="41"/>
      <c r="L25" s="41"/>
      <c r="M25" s="41"/>
      <c r="N25" s="39"/>
      <c r="O25" s="7"/>
      <c r="P25" s="7"/>
      <c r="Q25" s="7"/>
    </row>
    <row r="26" spans="1:17" ht="13.5">
      <c r="A26" s="15"/>
      <c r="B26" s="15"/>
      <c r="C26" s="15"/>
      <c r="D26" s="15"/>
      <c r="E26" s="15"/>
      <c r="F26" s="41"/>
      <c r="G26" s="41"/>
      <c r="H26" s="41"/>
      <c r="I26" s="41"/>
      <c r="J26" s="41"/>
      <c r="K26" s="41"/>
      <c r="L26" s="41"/>
      <c r="M26" s="41"/>
      <c r="N26" s="15"/>
      <c r="O26" s="7"/>
      <c r="P26" s="7"/>
      <c r="Q26" s="7"/>
    </row>
    <row r="27" spans="1:17" ht="13.5">
      <c r="A27" s="15"/>
      <c r="B27" s="15"/>
      <c r="C27" s="15"/>
      <c r="D27" s="15"/>
      <c r="E27" s="15"/>
      <c r="F27" s="41"/>
      <c r="G27" s="41"/>
      <c r="H27" s="41"/>
      <c r="I27" s="41"/>
      <c r="J27" s="41"/>
      <c r="K27" s="41"/>
      <c r="L27" s="41"/>
      <c r="M27" s="41"/>
      <c r="N27" s="15"/>
      <c r="O27" s="7"/>
      <c r="P27" s="7"/>
      <c r="Q27" s="7"/>
    </row>
    <row r="28" spans="1:17" ht="13.5">
      <c r="A28" s="15"/>
      <c r="B28" s="15"/>
      <c r="C28" s="15"/>
      <c r="D28" s="15"/>
      <c r="E28" s="15"/>
      <c r="F28" s="41"/>
      <c r="G28" s="41"/>
      <c r="H28" s="41"/>
      <c r="I28" s="41"/>
      <c r="J28" s="41"/>
      <c r="K28" s="41"/>
      <c r="L28" s="41"/>
      <c r="M28" s="41"/>
      <c r="N28" s="15"/>
      <c r="O28" s="7"/>
      <c r="P28" s="7"/>
      <c r="Q28" s="7"/>
    </row>
    <row r="29" spans="1:17" ht="13.5">
      <c r="A29" s="15"/>
      <c r="B29" s="15"/>
      <c r="C29" s="15"/>
      <c r="D29" s="15"/>
      <c r="E29" s="15"/>
      <c r="F29" s="41"/>
      <c r="G29" s="41"/>
      <c r="H29" s="41"/>
      <c r="I29" s="41"/>
      <c r="J29" s="41"/>
      <c r="K29" s="41"/>
      <c r="L29" s="41"/>
      <c r="M29" s="41"/>
      <c r="N29" s="15"/>
      <c r="O29" s="7"/>
      <c r="P29" s="7"/>
      <c r="Q29" s="7"/>
    </row>
    <row r="30" spans="1:17" ht="13.5">
      <c r="A30" s="15"/>
      <c r="B30" s="15"/>
      <c r="C30" s="15"/>
      <c r="D30" s="15"/>
      <c r="E30" s="15"/>
      <c r="F30" s="41"/>
      <c r="G30" s="41"/>
      <c r="H30" s="41"/>
      <c r="I30" s="41"/>
      <c r="J30" s="41"/>
      <c r="K30" s="41"/>
      <c r="L30" s="41"/>
      <c r="M30" s="41"/>
      <c r="N30" s="15"/>
      <c r="O30" s="7"/>
      <c r="P30" s="7"/>
      <c r="Q30" s="7"/>
    </row>
    <row r="31" spans="1:17" ht="13.5">
      <c r="A31" s="15"/>
      <c r="B31" s="15"/>
      <c r="C31" s="15"/>
      <c r="D31" s="15"/>
      <c r="E31" s="15"/>
      <c r="F31" s="41"/>
      <c r="G31" s="41"/>
      <c r="H31" s="41"/>
      <c r="I31" s="41"/>
      <c r="J31" s="41"/>
      <c r="K31" s="41"/>
      <c r="L31" s="41"/>
      <c r="M31" s="41"/>
      <c r="N31" s="15"/>
      <c r="O31" s="7"/>
      <c r="P31" s="7"/>
      <c r="Q31" s="7"/>
    </row>
    <row r="32" spans="1:17" ht="13.5">
      <c r="A32" s="15"/>
      <c r="B32" s="15"/>
      <c r="C32" s="15"/>
      <c r="D32" s="15"/>
      <c r="E32" s="15"/>
      <c r="F32" s="41"/>
      <c r="G32" s="41"/>
      <c r="H32" s="41"/>
      <c r="I32" s="41"/>
      <c r="J32" s="41"/>
      <c r="K32" s="41"/>
      <c r="L32" s="41"/>
      <c r="M32" s="41"/>
      <c r="N32" s="15"/>
      <c r="O32" s="7"/>
      <c r="P32" s="7"/>
      <c r="Q32" s="7"/>
    </row>
    <row r="33" spans="1:13" ht="13.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4" ht="13.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3.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</sheetData>
  <sheetProtection sheet="1" objects="1" scenarios="1"/>
  <mergeCells count="6">
    <mergeCell ref="K18:M18"/>
    <mergeCell ref="K10:M10"/>
    <mergeCell ref="B1:M1"/>
    <mergeCell ref="B2:E2"/>
    <mergeCell ref="F2:I2"/>
    <mergeCell ref="K9:M9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06"/>
  <sheetViews>
    <sheetView workbookViewId="0" topLeftCell="A1">
      <selection activeCell="E8" sqref="E8:F206"/>
    </sheetView>
  </sheetViews>
  <sheetFormatPr defaultColWidth="9.00390625" defaultRowHeight="13.5"/>
  <cols>
    <col min="3" max="3" width="11.625" style="0" bestFit="1" customWidth="1"/>
    <col min="4" max="4" width="10.375" style="0" customWidth="1"/>
    <col min="5" max="6" width="13.375" style="0" bestFit="1" customWidth="1"/>
  </cols>
  <sheetData>
    <row r="1" spans="1:13" ht="14.25">
      <c r="A1" s="95" t="s">
        <v>4</v>
      </c>
      <c r="B1" s="95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 t="s">
        <v>65</v>
      </c>
      <c r="B2" s="4">
        <f>Lf*0.000001</f>
        <v>3.7893743813102493E-07</v>
      </c>
      <c r="C2" s="84" t="s">
        <v>78</v>
      </c>
      <c r="D2" s="2">
        <f>Lx*0.000001</f>
        <v>3.9399999999999995E-08</v>
      </c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 t="s">
        <v>66</v>
      </c>
      <c r="B3" s="4">
        <f>Lm*0.000001</f>
        <v>1.7047834821661053E-06</v>
      </c>
      <c r="C3" s="4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3" t="s">
        <v>5</v>
      </c>
      <c r="B4" s="4">
        <f>Cap*0.000000000001</f>
        <v>1.45E-10</v>
      </c>
      <c r="C4" s="4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3" t="s">
        <v>70</v>
      </c>
      <c r="B5" s="4">
        <f>2*Reg</f>
        <v>0.11492570731057947</v>
      </c>
      <c r="C5" s="4"/>
      <c r="D5" s="2"/>
      <c r="E5" s="5"/>
      <c r="F5" s="2"/>
      <c r="G5" s="2"/>
      <c r="H5" s="2"/>
      <c r="I5" s="2"/>
      <c r="J5" s="2"/>
      <c r="K5" s="2"/>
      <c r="L5" s="2"/>
      <c r="M5" s="2"/>
    </row>
    <row r="6" spans="1:13" ht="14.25">
      <c r="A6" s="1"/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2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  <c r="M7" s="1" t="s">
        <v>17</v>
      </c>
    </row>
    <row r="8" spans="1:13" ht="14.25">
      <c r="A8" s="2">
        <v>-4.95</v>
      </c>
      <c r="B8" s="5">
        <f>F0C+F0C*A8/Q</f>
        <v>10069.710407336444</v>
      </c>
      <c r="C8" s="5">
        <f>2*PI()*B8*1000</f>
        <v>63269856.47892971</v>
      </c>
      <c r="D8" s="2">
        <f>1-C8*C8*Llm*CCC</f>
        <v>0.010465524559607475</v>
      </c>
      <c r="E8" s="2">
        <f>C8*C8*C8*C8*CCC*CCC*RR2R*Lxxx*Lxxx/(C8*C8*CCC*CCC*RR2R*RR2R+D8*D8)</f>
        <v>0.5432821059389142</v>
      </c>
      <c r="F8" s="2">
        <f>C8*Llc+D8*C8*C8*C8*CCC*Lxxx*Lxxx/(C8*C8*CCC*CCC*RR2R*RR2R+D8*D8)</f>
        <v>29.367993787915204</v>
      </c>
      <c r="G8" s="2" t="str">
        <f>COMPLEX(E8,F8)</f>
        <v>0.543282105938914+29.3679937879152i</v>
      </c>
      <c r="H8" s="2">
        <f>IMABS(G8)</f>
        <v>29.373018479101855</v>
      </c>
      <c r="I8" s="2" t="str">
        <f>COMPLEX(E8-50,F8)</f>
        <v>-49.4567178940611+29.3679937879152i</v>
      </c>
      <c r="J8" s="2" t="str">
        <f>COMPLEX(E8+50,F8)</f>
        <v>50.5432821059389+29.3679937879152i</v>
      </c>
      <c r="K8" s="2" t="str">
        <f>IMDIV(I8,J8)</f>
        <v>-0.479126927354559+0.859441425332026i</v>
      </c>
      <c r="L8" s="2">
        <f>IMABS(K8)</f>
        <v>0.983972650073652</v>
      </c>
      <c r="M8" s="2">
        <f>(1+L8)/(1-L8)</f>
        <v>123.78669332052938</v>
      </c>
    </row>
    <row r="9" spans="1:13" ht="14.25">
      <c r="A9" s="2">
        <v>-4.9</v>
      </c>
      <c r="B9" s="5">
        <f aca="true" t="shared" si="0" ref="B9:B72">F0C+F0C*A9/Q</f>
        <v>10070.246868259434</v>
      </c>
      <c r="C9" s="5">
        <f aca="true" t="shared" si="1" ref="C9:C72">2*PI()*B9*1000</f>
        <v>63273227.162318915</v>
      </c>
      <c r="D9" s="2">
        <f aca="true" t="shared" si="2" ref="D9:D72">1-C9*C9*Llm*CCC</f>
        <v>0.010360087422510267</v>
      </c>
      <c r="E9" s="2">
        <f aca="true" t="shared" si="3" ref="E9:E72">C9*C9*C9*C9*CCC*CCC*RR2R*Lxxx*Lxxx/(C9*C9*CCC*CCC*RR2R*RR2R+D9*D9)</f>
        <v>0.5544001933129474</v>
      </c>
      <c r="F9" s="2">
        <f aca="true" t="shared" si="4" ref="F9:F72">C9*Llc+D9*C9*C9*C9*CCC*Lxxx*Lxxx/(C9*C9*CCC*CCC*RR2R*RR2R+D9*D9)</f>
        <v>29.42389869432102</v>
      </c>
      <c r="G9" s="2" t="str">
        <f>COMPLEX(E9,F9)</f>
        <v>0.554400193312947+29.423898694321i</v>
      </c>
      <c r="H9" s="2">
        <f>IMABS(G9)</f>
        <v>29.42912118884984</v>
      </c>
      <c r="I9" s="2" t="str">
        <f>COMPLEX(E9-50,F9)</f>
        <v>-49.445599806687+29.423898694321i</v>
      </c>
      <c r="J9" s="2" t="str">
        <f>COMPLEX(E9+50,F9)</f>
        <v>50.554400193313+29.423898694321i</v>
      </c>
      <c r="K9" s="2" t="str">
        <f>IMDIV(I9,J9)</f>
        <v>-0.477545090067582+0.859967418863582i</v>
      </c>
      <c r="L9" s="2">
        <f>IMABS(K9)</f>
        <v>0.9836631916233047</v>
      </c>
      <c r="M9" s="2">
        <f aca="true" t="shared" si="5" ref="M9:M72">(1+L9)/(1-L9)</f>
        <v>121.42293316318957</v>
      </c>
    </row>
    <row r="10" spans="1:13" ht="14.25">
      <c r="A10" s="2">
        <v>-4.85</v>
      </c>
      <c r="B10" s="5">
        <f t="shared" si="0"/>
        <v>10070.783329182424</v>
      </c>
      <c r="C10" s="5">
        <f t="shared" si="1"/>
        <v>63276597.84570813</v>
      </c>
      <c r="D10" s="2">
        <f t="shared" si="2"/>
        <v>0.010254644668428958</v>
      </c>
      <c r="E10" s="2">
        <f t="shared" si="3"/>
        <v>0.5658600234424004</v>
      </c>
      <c r="F10" s="2">
        <f t="shared" si="4"/>
        <v>29.48089479748696</v>
      </c>
      <c r="G10" s="2" t="str">
        <f>COMPLEX(E10,F10)</f>
        <v>0.5658600234424+29.480894797487i</v>
      </c>
      <c r="H10" s="2">
        <f>IMABS(G10)</f>
        <v>29.486324891831234</v>
      </c>
      <c r="I10" s="2" t="str">
        <f>COMPLEX(E10-50,F10)</f>
        <v>-49.4341399765576+29.480894797487i</v>
      </c>
      <c r="J10" s="2" t="str">
        <f>COMPLEX(E10+50,F10)</f>
        <v>50.5658600234424+29.480894797487i</v>
      </c>
      <c r="K10" s="2" t="str">
        <f>IMDIV(I10,J10)</f>
        <v>-0.475931894914965+0.860497436453599i</v>
      </c>
      <c r="L10" s="2">
        <f>IMABS(K10)</f>
        <v>0.9833448056203709</v>
      </c>
      <c r="M10" s="2">
        <f t="shared" si="5"/>
        <v>119.08265736280967</v>
      </c>
    </row>
    <row r="11" spans="1:13" ht="14.25">
      <c r="A11" s="2">
        <v>-4.8</v>
      </c>
      <c r="B11" s="5">
        <f t="shared" si="0"/>
        <v>10071.319790105414</v>
      </c>
      <c r="C11" s="5">
        <f t="shared" si="1"/>
        <v>63279968.529097326</v>
      </c>
      <c r="D11" s="2">
        <f t="shared" si="2"/>
        <v>0.010149196297364993</v>
      </c>
      <c r="E11" s="2">
        <f t="shared" si="3"/>
        <v>0.5776756755739075</v>
      </c>
      <c r="F11" s="2">
        <f t="shared" si="4"/>
        <v>29.539014731624185</v>
      </c>
      <c r="G11" s="2" t="str">
        <f>COMPLEX(E11,F11)</f>
        <v>0.577675675573908+29.5390147316242i</v>
      </c>
      <c r="H11" s="2">
        <f>IMABS(G11)</f>
        <v>29.544662809063524</v>
      </c>
      <c r="I11" s="2" t="str">
        <f>COMPLEX(E11-50,F11)</f>
        <v>-49.4223243244261+29.5390147316242i</v>
      </c>
      <c r="J11" s="2" t="str">
        <f>COMPLEX(E11+50,F11)</f>
        <v>50.5776756755739+29.5390147316242i</v>
      </c>
      <c r="K11" s="2" t="str">
        <f>IMDIV(I11,J11)</f>
        <v>-0.4742864137997+0.86103142372939i</v>
      </c>
      <c r="L11" s="2">
        <f>IMABS(K11)</f>
        <v>0.9830171488658989</v>
      </c>
      <c r="M11" s="2">
        <f t="shared" si="5"/>
        <v>116.76585593358057</v>
      </c>
    </row>
    <row r="12" spans="1:13" ht="14.25">
      <c r="A12" s="2">
        <v>-4.75</v>
      </c>
      <c r="B12" s="5">
        <f t="shared" si="0"/>
        <v>10071.856251028405</v>
      </c>
      <c r="C12" s="5">
        <f t="shared" si="1"/>
        <v>63283339.21248654</v>
      </c>
      <c r="D12" s="2">
        <f t="shared" si="2"/>
        <v>0.010043742309316817</v>
      </c>
      <c r="E12" s="2">
        <f t="shared" si="3"/>
        <v>0.5898619583462426</v>
      </c>
      <c r="F12" s="2">
        <f t="shared" si="4"/>
        <v>29.59829242827566</v>
      </c>
      <c r="G12" s="2" t="str">
        <f>COMPLEX(E12,F12)</f>
        <v>0.589861958346243+29.5982924282757i</v>
      </c>
      <c r="H12" s="2">
        <f>IMABS(G12)</f>
        <v>29.60416950025159</v>
      </c>
      <c r="I12" s="2" t="str">
        <f>COMPLEX(E12-50,F12)</f>
        <v>-49.4101380416538+29.5982924282757i</v>
      </c>
      <c r="J12" s="2" t="str">
        <f>COMPLEX(E12+50,F12)</f>
        <v>50.5898619583462+29.5982924282757i</v>
      </c>
      <c r="K12" s="2" t="str">
        <f>IMDIV(I12,J12)</f>
        <v>-0.4726076829312+0.861569317334979i</v>
      </c>
      <c r="L12" s="2">
        <f>IMABS(K12)</f>
        <v>0.9826798616735053</v>
      </c>
      <c r="M12" s="2">
        <f t="shared" si="5"/>
        <v>114.47251888517482</v>
      </c>
    </row>
    <row r="13" spans="1:13" ht="14.25">
      <c r="A13" s="2">
        <v>-4.7</v>
      </c>
      <c r="B13" s="5">
        <f t="shared" si="0"/>
        <v>10072.392711951394</v>
      </c>
      <c r="C13" s="5">
        <f t="shared" si="1"/>
        <v>63286709.895875745</v>
      </c>
      <c r="D13" s="2">
        <f t="shared" si="2"/>
        <v>0.00993828270428565</v>
      </c>
      <c r="E13" s="2">
        <f t="shared" si="3"/>
        <v>0.6024344554134108</v>
      </c>
      <c r="F13" s="2">
        <f t="shared" si="4"/>
        <v>29.658763180468146</v>
      </c>
      <c r="G13" s="2" t="str">
        <f>COMPLEX(E13,F13)</f>
        <v>0.602434455413411+29.6587631804681i</v>
      </c>
      <c r="H13" s="2">
        <f>IMABS(G13)</f>
        <v>29.664880931299212</v>
      </c>
      <c r="I13" s="2" t="str">
        <f>COMPLEX(E13-50,F13)</f>
        <v>-49.3975655445866+29.6587631804681i</v>
      </c>
      <c r="J13" s="2" t="str">
        <f>COMPLEX(E13+50,F13)</f>
        <v>50.6024344554134+29.6587631804681i</v>
      </c>
      <c r="K13" s="2" t="str">
        <f>IMDIV(I13,J13)</f>
        <v>-0.470894701158463+0.862111044153475i</v>
      </c>
      <c r="L13" s="2">
        <f>IMABS(K13)</f>
        <v>0.9823325669194282</v>
      </c>
      <c r="M13" s="2">
        <f t="shared" si="5"/>
        <v>112.20263622219797</v>
      </c>
    </row>
    <row r="14" spans="1:13" ht="14.25">
      <c r="A14" s="2">
        <v>-4.65</v>
      </c>
      <c r="B14" s="5">
        <f t="shared" si="0"/>
        <v>10072.929172874383</v>
      </c>
      <c r="C14" s="5">
        <f t="shared" si="1"/>
        <v>63290080.57926495</v>
      </c>
      <c r="D14" s="2">
        <f t="shared" si="2"/>
        <v>0.009832817482270939</v>
      </c>
      <c r="E14" s="2">
        <f t="shared" si="3"/>
        <v>0.6154095744188047</v>
      </c>
      <c r="F14" s="2">
        <f t="shared" si="4"/>
        <v>29.720463710648808</v>
      </c>
      <c r="G14" s="2" t="str">
        <f>COMPLEX(E14,F14)</f>
        <v>0.615409574418805+29.7204637106488i</v>
      </c>
      <c r="H14" s="2">
        <f>IMABS(G14)</f>
        <v>29.726834545916233</v>
      </c>
      <c r="I14" s="2" t="str">
        <f>COMPLEX(E14-50,F14)</f>
        <v>-49.3845904255812+29.7204637106488i</v>
      </c>
      <c r="J14" s="2" t="str">
        <f>COMPLEX(E14+50,F14)</f>
        <v>50.6154095744188+29.7204637106488i</v>
      </c>
      <c r="K14" s="2" t="str">
        <f>IMDIV(I14,J14)</f>
        <v>-0.469146428212948+0.862656520464077i</v>
      </c>
      <c r="L14" s="2">
        <f>IMABS(K14)</f>
        <v>0.9819748690288134</v>
      </c>
      <c r="M14" s="2">
        <f t="shared" si="5"/>
        <v>109.95619794369439</v>
      </c>
    </row>
    <row r="15" spans="1:13" ht="14.25">
      <c r="A15" s="2">
        <v>-4.6</v>
      </c>
      <c r="B15" s="5">
        <f t="shared" si="0"/>
        <v>10073.465633797374</v>
      </c>
      <c r="C15" s="5">
        <f t="shared" si="1"/>
        <v>63293451.262654155</v>
      </c>
      <c r="D15" s="2">
        <f t="shared" si="2"/>
        <v>0.009727346643272461</v>
      </c>
      <c r="E15" s="2">
        <f t="shared" si="3"/>
        <v>0.6288045996013109</v>
      </c>
      <c r="F15" s="2">
        <f t="shared" si="4"/>
        <v>29.783432242653898</v>
      </c>
      <c r="G15" s="2" t="str">
        <f>COMPLEX(E15,F15)</f>
        <v>0.628804599601311+29.7834322426539i</v>
      </c>
      <c r="H15" s="2">
        <f>IMABS(G15)</f>
        <v>29.79006934159831</v>
      </c>
      <c r="I15" s="2" t="str">
        <f>COMPLEX(E15-50,F15)</f>
        <v>-49.3711954003987+29.7834322426539i</v>
      </c>
      <c r="J15" s="2" t="str">
        <f>COMPLEX(E15+50,F15)</f>
        <v>50.6288045996013+29.7834322426539i</v>
      </c>
      <c r="K15" s="2" t="str">
        <f>IMDIV(I15,J15)</f>
        <v>-0.467361782856036+0.86320565102769i</v>
      </c>
      <c r="L15" s="2">
        <f>IMABS(K15)</f>
        <v>0.9816063528933127</v>
      </c>
      <c r="M15" s="2">
        <f t="shared" si="5"/>
        <v>107.73319404246178</v>
      </c>
    </row>
    <row r="16" spans="1:13" ht="14.25">
      <c r="A16" s="2">
        <v>-4.55</v>
      </c>
      <c r="B16" s="5">
        <f t="shared" si="0"/>
        <v>10074.002094720363</v>
      </c>
      <c r="C16" s="5">
        <f t="shared" si="1"/>
        <v>63296821.946043365</v>
      </c>
      <c r="D16" s="2">
        <f t="shared" si="2"/>
        <v>0.009621870187290549</v>
      </c>
      <c r="E16" s="2">
        <f t="shared" si="3"/>
        <v>0.6426377483441426</v>
      </c>
      <c r="F16" s="2">
        <f t="shared" si="4"/>
        <v>29.847708577990534</v>
      </c>
      <c r="G16" s="2" t="str">
        <f>COMPLEX(E16,F16)</f>
        <v>0.642637748344143+29.8477085779905i</v>
      </c>
      <c r="H16" s="2">
        <f>IMABS(G16)</f>
        <v>29.854625950298633</v>
      </c>
      <c r="I16" s="2" t="str">
        <f>COMPLEX(E16-50,F16)</f>
        <v>-49.3573622516559+29.8477085779905i</v>
      </c>
      <c r="J16" s="2" t="str">
        <f>COMPLEX(E16+50,F16)</f>
        <v>50.6426377483441+29.8477085779905i</v>
      </c>
      <c r="K16" s="2" t="str">
        <f>IMDIV(I16,J16)</f>
        <v>-0.465539640925145+0.863758328094924i</v>
      </c>
      <c r="L16" s="2">
        <f>IMABS(K16)</f>
        <v>0.9812265827147425</v>
      </c>
      <c r="M16" s="2">
        <f t="shared" si="5"/>
        <v>105.53361450451389</v>
      </c>
    </row>
    <row r="17" spans="1:13" ht="14.25">
      <c r="A17" s="2">
        <v>-4.5</v>
      </c>
      <c r="B17" s="5">
        <f t="shared" si="0"/>
        <v>10074.538555643352</v>
      </c>
      <c r="C17" s="5">
        <f t="shared" si="1"/>
        <v>63300192.62943256</v>
      </c>
      <c r="D17" s="2">
        <f t="shared" si="2"/>
        <v>0.009516388114325536</v>
      </c>
      <c r="E17" s="2">
        <f t="shared" si="3"/>
        <v>0.6569282320060268</v>
      </c>
      <c r="F17" s="2">
        <f t="shared" si="4"/>
        <v>29.913334176728814</v>
      </c>
      <c r="G17" s="2" t="str">
        <f>COMPLEX(E17,F17)</f>
        <v>0.656928232006027+29.9133341767288i</v>
      </c>
      <c r="H17" s="2">
        <f>IMABS(G17)</f>
        <v>29.92054672412685</v>
      </c>
      <c r="I17" s="2" t="str">
        <f>COMPLEX(E17-50,F17)</f>
        <v>-49.343071767994+29.9133341767288i</v>
      </c>
      <c r="J17" s="2" t="str">
        <f>COMPLEX(E17+50,F17)</f>
        <v>50.656928232006+29.9133341767288i</v>
      </c>
      <c r="K17" s="2" t="str">
        <f>IMDIV(I17,J17)</f>
        <v>-0.463678833272436+0.864314430329387i</v>
      </c>
      <c r="L17" s="2">
        <f>IMABS(K17)</f>
        <v>0.9808351007689826</v>
      </c>
      <c r="M17" s="2">
        <f t="shared" si="5"/>
        <v>103.3574493083222</v>
      </c>
    </row>
    <row r="18" spans="1:13" ht="14.25">
      <c r="A18" s="2">
        <v>-4.45</v>
      </c>
      <c r="B18" s="5">
        <f t="shared" si="0"/>
        <v>10075.075016566343</v>
      </c>
      <c r="C18" s="5">
        <f t="shared" si="1"/>
        <v>63303563.312821776</v>
      </c>
      <c r="D18" s="2">
        <f t="shared" si="2"/>
        <v>0.009410900424376312</v>
      </c>
      <c r="E18" s="2">
        <f t="shared" si="3"/>
        <v>0.6716963214076289</v>
      </c>
      <c r="F18" s="2">
        <f t="shared" si="4"/>
        <v>29.98035224332498</v>
      </c>
      <c r="G18" s="2" t="str">
        <f>COMPLEX(E18,F18)</f>
        <v>0.671696321407629+29.980352243325i</v>
      </c>
      <c r="H18" s="2">
        <f>IMABS(G18)</f>
        <v>29.98787582644084</v>
      </c>
      <c r="I18" s="2" t="str">
        <f>COMPLEX(E18-50,F18)</f>
        <v>-49.3283036785924+29.980352243325i</v>
      </c>
      <c r="J18" s="2" t="str">
        <f>COMPLEX(E18+50,F18)</f>
        <v>50.6716963214076+29.980352243325i</v>
      </c>
      <c r="K18" s="2" t="str">
        <f>IMDIV(I18,J18)</f>
        <v>-0.461778143589583+0.86487382163866i</v>
      </c>
      <c r="L18" s="2">
        <f>IMABS(K18)</f>
        <v>0.9804314260838961</v>
      </c>
      <c r="M18" s="2">
        <f t="shared" si="5"/>
        <v>101.20468842413226</v>
      </c>
    </row>
    <row r="19" spans="1:13" ht="14.25">
      <c r="A19" s="2">
        <v>-4.4</v>
      </c>
      <c r="B19" s="5">
        <f t="shared" si="0"/>
        <v>10075.611477489332</v>
      </c>
      <c r="C19" s="5">
        <f t="shared" si="1"/>
        <v>63306933.99621097</v>
      </c>
      <c r="D19" s="2">
        <f t="shared" si="2"/>
        <v>0.00930540711744432</v>
      </c>
      <c r="E19" s="2">
        <f t="shared" si="3"/>
        <v>0.6869634173819026</v>
      </c>
      <c r="F19" s="2">
        <f t="shared" si="4"/>
        <v>30.048807817717297</v>
      </c>
      <c r="G19" s="2" t="str">
        <f>COMPLEX(E19,F19)</f>
        <v>0.686963417381903+30.0488078177173i</v>
      </c>
      <c r="H19" s="2">
        <f>IMABS(G19)</f>
        <v>30.0566593287233</v>
      </c>
      <c r="I19" s="2" t="str">
        <f>COMPLEX(E19-50,F19)</f>
        <v>-49.3130365826181+30.0488078177173i</v>
      </c>
      <c r="J19" s="2" t="str">
        <f>COMPLEX(E19+50,F19)</f>
        <v>50.6869634173819+30.0488078177173i</v>
      </c>
      <c r="K19" s="2" t="str">
        <f>IMDIV(I19,J19)</f>
        <v>-0.459836306111792+0.865436349904454i</v>
      </c>
      <c r="L19" s="2">
        <f>IMABS(K19)</f>
        <v>0.9800150530244329</v>
      </c>
      <c r="M19" s="2">
        <f t="shared" si="5"/>
        <v>99.07532181321936</v>
      </c>
    </row>
    <row r="20" spans="1:13" ht="14.25">
      <c r="A20" s="2">
        <v>-4.35</v>
      </c>
      <c r="B20" s="5">
        <f t="shared" si="0"/>
        <v>10076.147938412321</v>
      </c>
      <c r="C20" s="5">
        <f t="shared" si="1"/>
        <v>63310304.67960017</v>
      </c>
      <c r="D20" s="2">
        <f t="shared" si="2"/>
        <v>0.009199908193528672</v>
      </c>
      <c r="E20" s="2">
        <f t="shared" si="3"/>
        <v>0.7027521268407223</v>
      </c>
      <c r="F20" s="2">
        <f t="shared" si="4"/>
        <v>30.118747872076423</v>
      </c>
      <c r="G20" s="2" t="str">
        <f>COMPLEX(E20,F20)</f>
        <v>0.702752126840722+30.1187478720764i</v>
      </c>
      <c r="H20" s="2">
        <f>IMABS(G20)</f>
        <v>30.126945313680345</v>
      </c>
      <c r="I20" s="2" t="str">
        <f>COMPLEX(E20-50,F20)</f>
        <v>-49.2972478731593+30.1187478720764i</v>
      </c>
      <c r="J20" s="2" t="str">
        <f>COMPLEX(E20+50,F20)</f>
        <v>50.7027521268407+30.1187478720764i</v>
      </c>
      <c r="K20" s="2" t="str">
        <f>IMDIV(I20,J20)</f>
        <v>-0.457852003193464+0.866001845602802i</v>
      </c>
      <c r="L20" s="2">
        <f>IMABS(K20)</f>
        <v>0.9795854497774694</v>
      </c>
      <c r="M20" s="2">
        <f t="shared" si="5"/>
        <v>96.9693394269688</v>
      </c>
    </row>
    <row r="21" spans="1:13" ht="14.25">
      <c r="A21" s="2">
        <v>-4.3</v>
      </c>
      <c r="B21" s="5">
        <f t="shared" si="0"/>
        <v>10076.684399335312</v>
      </c>
      <c r="C21" s="5">
        <f t="shared" si="1"/>
        <v>63313675.36298939</v>
      </c>
      <c r="D21" s="2">
        <f t="shared" si="2"/>
        <v>0.009094403652629035</v>
      </c>
      <c r="E21" s="2">
        <f t="shared" si="3"/>
        <v>0.7190863448511645</v>
      </c>
      <c r="F21" s="2">
        <f t="shared" si="4"/>
        <v>30.190221413602</v>
      </c>
      <c r="G21" s="2" t="str">
        <f>COMPLEX(E21,F21)</f>
        <v>0.719086344851165+30.190221413602i</v>
      </c>
      <c r="H21" s="2">
        <f>IMABS(G21)</f>
        <v>30.19878398501609</v>
      </c>
      <c r="I21" s="2" t="str">
        <f>COMPLEX(E21-50,F21)</f>
        <v>-49.2809136551488+30.190221413602i</v>
      </c>
      <c r="J21" s="2" t="str">
        <f>COMPLEX(E21+50,F21)</f>
        <v>50.7190863448512+30.190221413602i</v>
      </c>
      <c r="K21" s="2" t="str">
        <f>IMDIV(I21,J21)</f>
        <v>-0.455823862747992+0.86657012030401i</v>
      </c>
      <c r="L21" s="2">
        <f>IMABS(K21)</f>
        <v>0.9791420567283414</v>
      </c>
      <c r="M21" s="2">
        <f t="shared" si="5"/>
        <v>94.88673120602293</v>
      </c>
    </row>
    <row r="22" spans="1:13" ht="14.25">
      <c r="A22" s="2">
        <v>-4.25</v>
      </c>
      <c r="B22" s="5">
        <f t="shared" si="0"/>
        <v>10077.220860258301</v>
      </c>
      <c r="C22" s="5">
        <f t="shared" si="1"/>
        <v>63317046.04637859</v>
      </c>
      <c r="D22" s="2">
        <f t="shared" si="2"/>
        <v>0.008988893494746297</v>
      </c>
      <c r="E22" s="2">
        <f t="shared" si="3"/>
        <v>0.735991343268875</v>
      </c>
      <c r="F22" s="2">
        <f t="shared" si="4"/>
        <v>30.263279593805677</v>
      </c>
      <c r="G22" s="2" t="str">
        <f>COMPLEX(E22,F22)</f>
        <v>0.735991343268875+30.2632795938057i</v>
      </c>
      <c r="H22" s="2">
        <f>IMABS(G22)</f>
        <v>30.27222778439379</v>
      </c>
      <c r="I22" s="2" t="str">
        <f>COMPLEX(E22-50,F22)</f>
        <v>-49.2640086567311+30.2632795938057i</v>
      </c>
      <c r="J22" s="2" t="str">
        <f>COMPLEX(E22+50,F22)</f>
        <v>50.7359913432689+30.2632795938057i</v>
      </c>
      <c r="K22" s="2" t="str">
        <f>IMDIV(I22,J22)</f>
        <v>-0.45375045554322+0.867140965041253i</v>
      </c>
      <c r="L22" s="2">
        <f>IMABS(K22)</f>
        <v>0.9786842847202335</v>
      </c>
      <c r="M22" s="2">
        <f t="shared" si="5"/>
        <v>92.8274870793784</v>
      </c>
    </row>
    <row r="23" spans="1:13" ht="14.25">
      <c r="A23" s="2">
        <v>-4.2</v>
      </c>
      <c r="B23" s="5">
        <f t="shared" si="0"/>
        <v>10077.75732118129</v>
      </c>
      <c r="C23" s="5">
        <f t="shared" si="1"/>
        <v>63320416.72976779</v>
      </c>
      <c r="D23" s="2">
        <f t="shared" si="2"/>
        <v>0.008883377719880015</v>
      </c>
      <c r="E23" s="2">
        <f t="shared" si="3"/>
        <v>0.753493866530994</v>
      </c>
      <c r="F23" s="2">
        <f t="shared" si="4"/>
        <v>30.33797582475032</v>
      </c>
      <c r="G23" s="2" t="str">
        <f>COMPLEX(E23,F23)</f>
        <v>0.753493866530994+30.3379758247503i</v>
      </c>
      <c r="H23" s="2">
        <f>IMABS(G23)</f>
        <v>30.347331516132247</v>
      </c>
      <c r="I23" s="2" t="str">
        <f>COMPLEX(E23-50,F23)</f>
        <v>-49.246506133469+30.3379758247503i</v>
      </c>
      <c r="J23" s="2" t="str">
        <f>COMPLEX(E23+50,F23)</f>
        <v>50.753493866531+30.3379758247503i</v>
      </c>
      <c r="K23" s="2" t="str">
        <f>IMDIV(I23,J23)</f>
        <v>-0.451630292343697+0.867714148535493i</v>
      </c>
      <c r="L23" s="2">
        <f>IMABS(K23)</f>
        <v>0.978211513186759</v>
      </c>
      <c r="M23" s="2">
        <f t="shared" si="5"/>
        <v>90.7915969632453</v>
      </c>
    </row>
    <row r="24" spans="1:13" ht="14.25">
      <c r="A24" s="2">
        <v>-4.15</v>
      </c>
      <c r="B24" s="5">
        <f t="shared" si="0"/>
        <v>10078.293782104281</v>
      </c>
      <c r="C24" s="5">
        <f t="shared" si="1"/>
        <v>63323787.41315701</v>
      </c>
      <c r="D24" s="2">
        <f t="shared" si="2"/>
        <v>0.008777856328029743</v>
      </c>
      <c r="E24" s="2">
        <f t="shared" si="3"/>
        <v>0.7716222352723294</v>
      </c>
      <c r="F24" s="2">
        <f t="shared" si="4"/>
        <v>30.4143659027469</v>
      </c>
      <c r="G24" s="2" t="str">
        <f>COMPLEX(E24,F24)</f>
        <v>0.771622235272329+30.4143659027469i</v>
      </c>
      <c r="H24" s="2">
        <f>IMABS(G24)</f>
        <v>30.42415248022761</v>
      </c>
      <c r="I24" s="2" t="str">
        <f>COMPLEX(E24-50,F24)</f>
        <v>-49.2283777647277+30.4143659027469i</v>
      </c>
      <c r="J24" s="2" t="str">
        <f>COMPLEX(E24+50,F24)</f>
        <v>50.7716222352723+30.4143659027469i</v>
      </c>
      <c r="K24" s="2" t="str">
        <f>IMDIV(I24,J24)</f>
        <v>-0.449461820890535+0.868289415263158i</v>
      </c>
      <c r="L24" s="2">
        <f>IMABS(K24)</f>
        <v>0.9777230881472894</v>
      </c>
      <c r="M24" s="2">
        <f t="shared" si="5"/>
        <v>88.77905075997515</v>
      </c>
    </row>
    <row r="25" spans="1:13" ht="14.25">
      <c r="A25" s="2">
        <v>-4.1</v>
      </c>
      <c r="B25" s="5">
        <f t="shared" si="0"/>
        <v>10078.83024302727</v>
      </c>
      <c r="C25" s="5">
        <f t="shared" si="1"/>
        <v>63327158.0965462</v>
      </c>
      <c r="D25" s="2">
        <f t="shared" si="2"/>
        <v>0.008672329319196703</v>
      </c>
      <c r="E25" s="2">
        <f t="shared" si="3"/>
        <v>0.7904064584999291</v>
      </c>
      <c r="F25" s="2">
        <f t="shared" si="4"/>
        <v>30.492508140058646</v>
      </c>
      <c r="G25" s="2" t="str">
        <f>COMPLEX(E25,F25)</f>
        <v>0.790406458499929+30.4925081400586i</v>
      </c>
      <c r="H25" s="2">
        <f>IMABS(G25)</f>
        <v>30.502750614349168</v>
      </c>
      <c r="I25" s="2" t="str">
        <f>COMPLEX(E25-50,F25)</f>
        <v>-49.2095935415001+30.4925081400586i</v>
      </c>
      <c r="J25" s="2" t="str">
        <f>COMPLEX(E25+50,F25)</f>
        <v>50.7904064584999+30.4925081400586i</v>
      </c>
      <c r="K25" s="2" t="str">
        <f>IMDIV(I25,J25)</f>
        <v>-0.447243422708904+0.868866483351646i</v>
      </c>
      <c r="L25" s="2">
        <f>IMABS(K25)</f>
        <v>0.9772183200535239</v>
      </c>
      <c r="M25" s="2">
        <f t="shared" si="5"/>
        <v>86.78983835691037</v>
      </c>
    </row>
    <row r="26" spans="1:13" ht="14.25">
      <c r="A26" s="2">
        <v>-4.05</v>
      </c>
      <c r="B26" s="5">
        <f t="shared" si="0"/>
        <v>10079.36670395026</v>
      </c>
      <c r="C26" s="5">
        <f t="shared" si="1"/>
        <v>63330528.779935405</v>
      </c>
      <c r="D26" s="2">
        <f t="shared" si="2"/>
        <v>0.008566796693380008</v>
      </c>
      <c r="E26" s="2">
        <f t="shared" si="3"/>
        <v>0.8098783551397993</v>
      </c>
      <c r="F26" s="2">
        <f t="shared" si="4"/>
        <v>30.57246350520844</v>
      </c>
      <c r="G26" s="2" t="str">
        <f>COMPLEX(E26,F26)</f>
        <v>0.809878355139799+30.5724635052084i</v>
      </c>
      <c r="H26" s="2">
        <f>IMABS(G26)</f>
        <v>30.58318864551935</v>
      </c>
      <c r="I26" s="2" t="str">
        <f>COMPLEX(E26-50,F26)</f>
        <v>-49.1901216448602+30.5724635052084i</v>
      </c>
      <c r="J26" s="2" t="str">
        <f>COMPLEX(E26+50,F26)</f>
        <v>50.8098783551398+30.5724635052084i</v>
      </c>
      <c r="K26" s="2" t="str">
        <f>IMDIV(I26,J26)</f>
        <v>-0.444973409732493+0.869445042286239i</v>
      </c>
      <c r="L26" s="2">
        <f>IMABS(K26)</f>
        <v>0.9766964814747112</v>
      </c>
      <c r="M26" s="2">
        <f t="shared" si="5"/>
        <v>84.82394962501552</v>
      </c>
    </row>
    <row r="27" spans="1:13" ht="14.25">
      <c r="A27" s="2">
        <v>-4</v>
      </c>
      <c r="B27" s="5">
        <f t="shared" si="0"/>
        <v>10079.90316487325</v>
      </c>
      <c r="C27" s="5">
        <f t="shared" si="1"/>
        <v>63333899.46332462</v>
      </c>
      <c r="D27" s="2">
        <f t="shared" si="2"/>
        <v>0.008461258450579212</v>
      </c>
      <c r="E27" s="2">
        <f t="shared" si="3"/>
        <v>0.8300716858537494</v>
      </c>
      <c r="F27" s="2">
        <f t="shared" si="4"/>
        <v>30.65429577252096</v>
      </c>
      <c r="G27" s="2" t="str">
        <f>COMPLEX(E27,F27)</f>
        <v>0.830071685853749+30.654295772521i</v>
      </c>
      <c r="H27" s="2">
        <f>IMABS(G27)</f>
        <v>30.665532252234836</v>
      </c>
      <c r="I27" s="2" t="str">
        <f>COMPLEX(E27-50,F27)</f>
        <v>-49.1699283141462+30.654295772521i</v>
      </c>
      <c r="J27" s="2" t="str">
        <f>COMPLEX(E27+50,F27)</f>
        <v>50.8300716858538+30.654295772521i</v>
      </c>
      <c r="K27" s="2" t="str">
        <f>IMDIV(I27,J27)</f>
        <v>-0.442650020734096+0.87002475041018i</v>
      </c>
      <c r="L27" s="2">
        <f>IMABS(K27)</f>
        <v>0.9761568046078415</v>
      </c>
      <c r="M27" s="2">
        <f t="shared" si="5"/>
        <v>82.88137441753108</v>
      </c>
    </row>
    <row r="28" spans="1:13" ht="14.25">
      <c r="A28" s="2">
        <v>-3.95</v>
      </c>
      <c r="B28" s="5">
        <f t="shared" si="0"/>
        <v>10080.43962579624</v>
      </c>
      <c r="C28" s="5">
        <f t="shared" si="1"/>
        <v>63337270.146713816</v>
      </c>
      <c r="D28" s="2">
        <f t="shared" si="2"/>
        <v>0.00835571459079576</v>
      </c>
      <c r="E28" s="2">
        <f t="shared" si="3"/>
        <v>0.8510222961253395</v>
      </c>
      <c r="F28" s="2">
        <f t="shared" si="4"/>
        <v>30.738071681597017</v>
      </c>
      <c r="G28" s="2" t="str">
        <f>COMPLEX(E28,F28)</f>
        <v>0.85102229612534+30.738071681597i</v>
      </c>
      <c r="H28" s="2">
        <f>IMABS(G28)</f>
        <v>30.749850237871044</v>
      </c>
      <c r="I28" s="2" t="str">
        <f>COMPLEX(E28-50,F28)</f>
        <v>-49.1489777038747+30.738071681597i</v>
      </c>
      <c r="J28" s="2" t="str">
        <f>COMPLEX(E28+50,F28)</f>
        <v>50.8510222961253+30.738071681597i</v>
      </c>
      <c r="K28" s="2" t="str">
        <f>IMDIV(I28,J28)</f>
        <v>-0.440271417550396+0.870605232197912i</v>
      </c>
      <c r="L28" s="2">
        <f>IMABS(K28)</f>
        <v>0.975598478597735</v>
      </c>
      <c r="M28" s="2">
        <f t="shared" si="5"/>
        <v>80.9621025685043</v>
      </c>
    </row>
    <row r="29" spans="1:13" ht="14.25">
      <c r="A29" s="2">
        <v>-3.9</v>
      </c>
      <c r="B29" s="5">
        <f t="shared" si="0"/>
        <v>10080.97608671923</v>
      </c>
      <c r="C29" s="5">
        <f t="shared" si="1"/>
        <v>63340640.83010303</v>
      </c>
      <c r="D29" s="2">
        <f t="shared" si="2"/>
        <v>0.008250165114028096</v>
      </c>
      <c r="E29" s="2">
        <f t="shared" si="3"/>
        <v>0.872768271723508</v>
      </c>
      <c r="F29" s="2">
        <f t="shared" si="4"/>
        <v>30.823861107474006</v>
      </c>
      <c r="G29" s="2" t="str">
        <f>COMPLEX(E29,F29)</f>
        <v>0.872768271723508+30.823861107474i</v>
      </c>
      <c r="H29" s="2">
        <f>IMABS(G29)</f>
        <v>30.836214716287333</v>
      </c>
      <c r="I29" s="2" t="str">
        <f>COMPLEX(E29-50,F29)</f>
        <v>-49.1272317282765+30.823861107474i</v>
      </c>
      <c r="J29" s="2" t="str">
        <f>COMPLEX(E29+50,F29)</f>
        <v>50.8727682717235+30.823861107474i</v>
      </c>
      <c r="K29" s="2" t="str">
        <f>IMDIV(I29,J29)</f>
        <v>-0.437835681088367+0.87118607527934i</v>
      </c>
      <c r="L29" s="2">
        <f>IMABS(K29)</f>
        <v>0.9750206466504872</v>
      </c>
      <c r="M29" s="2">
        <f t="shared" si="5"/>
        <v>79.06612389103357</v>
      </c>
    </row>
    <row r="30" spans="1:13" ht="14.25">
      <c r="A30" s="2">
        <v>-3.85</v>
      </c>
      <c r="B30" s="5">
        <f t="shared" si="0"/>
        <v>10081.51254764222</v>
      </c>
      <c r="C30" s="5">
        <f t="shared" si="1"/>
        <v>63344011.51349224</v>
      </c>
      <c r="D30" s="2">
        <f t="shared" si="2"/>
        <v>0.00814461002027711</v>
      </c>
      <c r="E30" s="2">
        <f t="shared" si="3"/>
        <v>0.8953501077711047</v>
      </c>
      <c r="F30" s="2">
        <f t="shared" si="4"/>
        <v>30.911737242270345</v>
      </c>
      <c r="G30" s="2" t="str">
        <f>COMPLEX(E30,F30)</f>
        <v>0.895350107771105+30.9117372422703i</v>
      </c>
      <c r="H30" s="2">
        <f>IMABS(G30)</f>
        <v>30.924701310613276</v>
      </c>
      <c r="I30" s="2" t="str">
        <f>COMPLEX(E30-50,F30)</f>
        <v>-49.1046498922289+30.9117372422703i</v>
      </c>
      <c r="J30" s="2" t="str">
        <f>COMPLEX(E30+50,F30)</f>
        <v>50.8953501077711+30.9117372422703i</v>
      </c>
      <c r="K30" s="2" t="str">
        <f>IMDIV(I30,J30)</f>
        <v>-0.435340807100649+0.871766827190542i</v>
      </c>
      <c r="L30" s="2">
        <f>IMABS(K30)</f>
        <v>0.9744224029223203</v>
      </c>
      <c r="M30" s="2">
        <f t="shared" si="5"/>
        <v>77.1934281756788</v>
      </c>
    </row>
    <row r="31" spans="1:13" ht="14.25">
      <c r="A31" s="2">
        <v>-3.8</v>
      </c>
      <c r="B31" s="5">
        <f t="shared" si="0"/>
        <v>10082.049008565209</v>
      </c>
      <c r="C31" s="5">
        <f t="shared" si="1"/>
        <v>63347382.196881436</v>
      </c>
      <c r="D31" s="2">
        <f t="shared" si="2"/>
        <v>0.008039049309543134</v>
      </c>
      <c r="E31" s="2">
        <f t="shared" si="3"/>
        <v>0.9188108927909188</v>
      </c>
      <c r="F31" s="2">
        <f t="shared" si="4"/>
        <v>31.00177678920728</v>
      </c>
      <c r="G31" s="2" t="str">
        <f>COMPLEX(E31,F31)</f>
        <v>0.918810892790919+31.0017767892073i</v>
      </c>
      <c r="H31" s="2">
        <f>IMABS(G31)</f>
        <v>31.015389366321745</v>
      </c>
      <c r="I31" s="2" t="str">
        <f>COMPLEX(E31-50,F31)</f>
        <v>-49.0811891072091+31.0017767892073i</v>
      </c>
      <c r="J31" s="2" t="str">
        <f>COMPLEX(E31+50,F31)</f>
        <v>50.9188108927909+31.0017767892073i</v>
      </c>
      <c r="K31" s="2" t="str">
        <f>IMDIV(I31,J31)</f>
        <v>-0.432784701715563+0.872346991823913i</v>
      </c>
      <c r="L31" s="2">
        <f>IMABS(K31)</f>
        <v>0.9738027891638321</v>
      </c>
      <c r="M31" s="2">
        <f t="shared" si="5"/>
        <v>75.34400518847598</v>
      </c>
    </row>
    <row r="32" spans="1:13" ht="14.25">
      <c r="A32" s="2">
        <v>-3.75</v>
      </c>
      <c r="B32" s="5">
        <f t="shared" si="0"/>
        <v>10082.5854694882</v>
      </c>
      <c r="C32" s="5">
        <f t="shared" si="1"/>
        <v>63350752.88027065</v>
      </c>
      <c r="D32" s="2">
        <f t="shared" si="2"/>
        <v>0.007933482981824724</v>
      </c>
      <c r="E32" s="2">
        <f t="shared" si="3"/>
        <v>0.9431965092519086</v>
      </c>
      <c r="F32" s="2">
        <f t="shared" si="4"/>
        <v>31.094060169951337</v>
      </c>
      <c r="G32" s="2" t="str">
        <f>COMPLEX(E32,F32)</f>
        <v>0.943196509251909+31.0940601699513i</v>
      </c>
      <c r="H32" s="2">
        <f>IMABS(G32)</f>
        <v>31.108362179767948</v>
      </c>
      <c r="I32" s="2" t="str">
        <f>COMPLEX(E32-50,F32)</f>
        <v>-49.0568034907481+31.0940601699513i</v>
      </c>
      <c r="J32" s="2" t="str">
        <f>COMPLEX(E32+50,F32)</f>
        <v>50.9431965092519+31.0940601699513i</v>
      </c>
      <c r="K32" s="2" t="str">
        <f>IMDIV(I32,J32)</f>
        <v>-0.430165176707601+0.87292602554767i</v>
      </c>
      <c r="L32" s="2">
        <f>IMABS(K32)</f>
        <v>0.9731607910979219</v>
      </c>
      <c r="M32" s="2">
        <f t="shared" si="5"/>
        <v>73.51784466885466</v>
      </c>
    </row>
    <row r="33" spans="1:13" ht="14.25">
      <c r="A33" s="2">
        <v>-3.7</v>
      </c>
      <c r="B33" s="5">
        <f t="shared" si="0"/>
        <v>10083.12193041119</v>
      </c>
      <c r="C33" s="5">
        <f t="shared" si="1"/>
        <v>63354123.56365985</v>
      </c>
      <c r="D33" s="2">
        <f t="shared" si="2"/>
        <v>0.007827911037123658</v>
      </c>
      <c r="E33" s="2">
        <f t="shared" si="3"/>
        <v>0.9685558523146334</v>
      </c>
      <c r="F33" s="2">
        <f t="shared" si="4"/>
        <v>31.188671746303797</v>
      </c>
      <c r="G33" s="2" t="str">
        <f>COMPLEX(E33,F33)</f>
        <v>0.968555852314633+31.1886717463038i</v>
      </c>
      <c r="H33" s="2">
        <f>IMABS(G33)</f>
        <v>31.203707243494996</v>
      </c>
      <c r="I33" s="2" t="str">
        <f>COMPLEX(E33-50,F33)</f>
        <v>-49.0314441476854+31.1886717463038i</v>
      </c>
      <c r="J33" s="2" t="str">
        <f>COMPLEX(E33+50,F33)</f>
        <v>50.9685558523146+31.1886717463038i</v>
      </c>
      <c r="K33" s="2" t="str">
        <f>IMDIV(I33,J33)</f>
        <v>-0.427479944493219+0.873503332961496i</v>
      </c>
      <c r="L33" s="2">
        <f>IMABS(K33)</f>
        <v>0.9724953345074554</v>
      </c>
      <c r="M33" s="2">
        <f t="shared" si="5"/>
        <v>71.71493632751574</v>
      </c>
    </row>
    <row r="34" spans="1:13" ht="14.25">
      <c r="A34" s="2">
        <v>-3.65</v>
      </c>
      <c r="B34" s="5">
        <f t="shared" si="0"/>
        <v>10083.658391334178</v>
      </c>
      <c r="C34" s="5">
        <f t="shared" si="1"/>
        <v>63357494.24704905</v>
      </c>
      <c r="D34" s="2">
        <f t="shared" si="2"/>
        <v>0.007722333475438936</v>
      </c>
      <c r="E34" s="2">
        <f t="shared" si="3"/>
        <v>0.9949410686781006</v>
      </c>
      <c r="F34" s="2">
        <f t="shared" si="4"/>
        <v>31.285700057368388</v>
      </c>
      <c r="G34" s="2" t="str">
        <f>COMPLEX(E34,F34)</f>
        <v>0.994941068678101+31.2857000573684i</v>
      </c>
      <c r="H34" s="2">
        <f>IMABS(G34)</f>
        <v>31.301516509743795</v>
      </c>
      <c r="I34" s="2" t="str">
        <f>COMPLEX(E34-50,F34)</f>
        <v>-49.0050589313219+31.2857000573684i</v>
      </c>
      <c r="J34" s="2" t="str">
        <f>COMPLEX(E34+50,F34)</f>
        <v>50.9949410686781+31.2857000573684i</v>
      </c>
      <c r="K34" s="2" t="str">
        <f>IMDIV(I34,J34)</f>
        <v>-0.424726612835696+0.874078262251504i</v>
      </c>
      <c r="L34" s="2">
        <f>IMABS(K34)</f>
        <v>0.9718052810061757</v>
      </c>
      <c r="M34" s="2">
        <f t="shared" si="5"/>
        <v>69.93526984390496</v>
      </c>
    </row>
    <row r="35" spans="1:13" ht="14.25">
      <c r="A35" s="2">
        <v>-3.6</v>
      </c>
      <c r="B35" s="5">
        <f t="shared" si="0"/>
        <v>10084.19485225717</v>
      </c>
      <c r="C35" s="5">
        <f t="shared" si="1"/>
        <v>63360864.930438265</v>
      </c>
      <c r="D35" s="2">
        <f t="shared" si="2"/>
        <v>0.007616750296770336</v>
      </c>
      <c r="E35" s="2">
        <f t="shared" si="3"/>
        <v>1.022407817645411</v>
      </c>
      <c r="F35" s="2">
        <f t="shared" si="4"/>
        <v>31.385238073388614</v>
      </c>
      <c r="G35" s="2" t="str">
        <f>COMPLEX(E35,F35)</f>
        <v>1.02240781764541+31.3852380733886i</v>
      </c>
      <c r="H35" s="2">
        <f>IMABS(G35)</f>
        <v>31.40188667371538</v>
      </c>
      <c r="I35" s="2" t="str">
        <f>COMPLEX(E35-50,F35)</f>
        <v>-48.9775921823546+31.3852380733886i</v>
      </c>
      <c r="J35" s="2" t="str">
        <f>COMPLEX(E35+50,F35)</f>
        <v>51.0224078176454+31.3852380733886i</v>
      </c>
      <c r="K35" s="2" t="str">
        <f>IMDIV(I35,J35)</f>
        <v>-0.421902679242945+0.874650100103574i</v>
      </c>
      <c r="L35" s="2">
        <f>IMABS(K35)</f>
        <v>0.9710894234639607</v>
      </c>
      <c r="M35" s="2">
        <f t="shared" si="5"/>
        <v>68.17883486366452</v>
      </c>
    </row>
    <row r="36" spans="1:13" ht="14.25">
      <c r="A36" s="2">
        <v>-3.55</v>
      </c>
      <c r="B36" s="5">
        <f t="shared" si="0"/>
        <v>10084.731313180158</v>
      </c>
      <c r="C36" s="5">
        <f t="shared" si="1"/>
        <v>63364235.61382746</v>
      </c>
      <c r="D36" s="2">
        <f t="shared" si="2"/>
        <v>0.007511161501118746</v>
      </c>
      <c r="E36" s="2">
        <f t="shared" si="3"/>
        <v>1.0510155567864357</v>
      </c>
      <c r="F36" s="2">
        <f t="shared" si="4"/>
        <v>31.487383467575405</v>
      </c>
      <c r="G36" s="2" t="str">
        <f>COMPLEX(E36,F36)</f>
        <v>1.05101555678644+31.4873834675754i</v>
      </c>
      <c r="H36" s="2">
        <f>IMABS(G36)</f>
        <v>31.504919478309223</v>
      </c>
      <c r="I36" s="2" t="str">
        <f>COMPLEX(E36-50,F36)</f>
        <v>-48.9489844432136+31.4873834675754i</v>
      </c>
      <c r="J36" s="2" t="str">
        <f>COMPLEX(E36+50,F36)</f>
        <v>51.0510155567864+31.4873834675754i</v>
      </c>
      <c r="K36" s="2" t="str">
        <f>IMDIV(I36,J36)</f>
        <v>-0.419005525040809+0.875218066129706i</v>
      </c>
      <c r="L36" s="2">
        <f>IMABS(K36)</f>
        <v>0.9703464810543428</v>
      </c>
      <c r="M36" s="2">
        <f t="shared" si="5"/>
        <v>66.44562099578087</v>
      </c>
    </row>
    <row r="37" spans="1:13" ht="14.25">
      <c r="A37" s="2">
        <v>-3.50000000000001</v>
      </c>
      <c r="B37" s="5">
        <f t="shared" si="0"/>
        <v>10085.267774103148</v>
      </c>
      <c r="C37" s="5">
        <f t="shared" si="1"/>
        <v>63367606.29721667</v>
      </c>
      <c r="D37" s="2">
        <f t="shared" si="2"/>
        <v>0.007405567088483278</v>
      </c>
      <c r="E37" s="2">
        <f t="shared" si="3"/>
        <v>1.0808278548601171</v>
      </c>
      <c r="F37" s="2">
        <f t="shared" si="4"/>
        <v>31.592238907344203</v>
      </c>
      <c r="G37" s="2" t="str">
        <f>COMPLEX(E37,F37)</f>
        <v>1.08082785486012+31.5922389073442i</v>
      </c>
      <c r="H37" s="2">
        <f>IMABS(G37)</f>
        <v>31.61072204222096</v>
      </c>
      <c r="I37" s="2" t="str">
        <f>COMPLEX(E37-50,F37)</f>
        <v>-48.9191721451399+31.5922389073442i</v>
      </c>
      <c r="J37" s="2" t="str">
        <f>COMPLEX(E37+50,F37)</f>
        <v>51.0808278548601+31.5922389073442i</v>
      </c>
      <c r="K37" s="2" t="str">
        <f>IMDIV(I37,J37)</f>
        <v>-0.416032409104062+0.875781306756979i</v>
      </c>
      <c r="L37" s="2">
        <f>IMABS(K37)</f>
        <v>0.9695750938890144</v>
      </c>
      <c r="M37" s="2">
        <f t="shared" si="5"/>
        <v>64.73561780944513</v>
      </c>
    </row>
    <row r="38" spans="1:13" ht="14.25">
      <c r="A38" s="2">
        <v>-3.45000000000001</v>
      </c>
      <c r="B38" s="5">
        <f t="shared" si="0"/>
        <v>10085.804235026138</v>
      </c>
      <c r="C38" s="5">
        <f t="shared" si="1"/>
        <v>63370976.980605885</v>
      </c>
      <c r="D38" s="2">
        <f t="shared" si="2"/>
        <v>0.007299967058863932</v>
      </c>
      <c r="E38" s="2">
        <f t="shared" si="3"/>
        <v>1.1119127349820932</v>
      </c>
      <c r="F38" s="2">
        <f t="shared" si="4"/>
        <v>31.699912366488565</v>
      </c>
      <c r="G38" s="2" t="str">
        <f>COMPLEX(E38,F38)</f>
        <v>1.11191273498209+31.6999123664886i</v>
      </c>
      <c r="H38" s="2">
        <f>IMABS(G38)</f>
        <v>31.719407213459586</v>
      </c>
      <c r="I38" s="2" t="str">
        <f>COMPLEX(E38-50,F38)</f>
        <v>-48.8880872650179+31.6999123664886i</v>
      </c>
      <c r="J38" s="2" t="str">
        <f>COMPLEX(E38+50,F38)</f>
        <v>51.1119127349821+31.6999123664886i</v>
      </c>
      <c r="K38" s="2" t="str">
        <f>IMDIV(I38,J38)</f>
        <v>-0.4129804612271+0.876338888523018i</v>
      </c>
      <c r="L38" s="2">
        <f>IMABS(K38)</f>
        <v>0.9687738172004375</v>
      </c>
      <c r="M38" s="2">
        <f t="shared" si="5"/>
        <v>63.04881483073954</v>
      </c>
    </row>
    <row r="39" spans="1:13" ht="14.25">
      <c r="A39" s="2">
        <v>-3.40000000000001</v>
      </c>
      <c r="B39" s="5">
        <f t="shared" si="0"/>
        <v>10086.340695949128</v>
      </c>
      <c r="C39" s="5">
        <f t="shared" si="1"/>
        <v>63374347.66399508</v>
      </c>
      <c r="D39" s="2">
        <f t="shared" si="2"/>
        <v>0.007194361412261929</v>
      </c>
      <c r="E39" s="2">
        <f t="shared" si="3"/>
        <v>1.1443430513978419</v>
      </c>
      <c r="F39" s="2">
        <f t="shared" si="4"/>
        <v>31.810517459959904</v>
      </c>
      <c r="G39" s="2" t="str">
        <f>COMPLEX(E39,F39)</f>
        <v>1.14434305139784+31.8105174599599i</v>
      </c>
      <c r="H39" s="2">
        <f>IMABS(G39)</f>
        <v>31.831093950565005</v>
      </c>
      <c r="I39" s="2" t="str">
        <f>COMPLEX(E39-50,F39)</f>
        <v>-48.8556569486022+31.8105174599599i</v>
      </c>
      <c r="J39" s="2" t="str">
        <f>COMPLEX(E39+50,F39)</f>
        <v>51.1443430513978+31.8105174599599i</v>
      </c>
      <c r="K39" s="2" t="str">
        <f>IMDIV(I39,J39)</f>
        <v>-0.409846675115507+0.876889790715623i</v>
      </c>
      <c r="L39" s="2">
        <f>IMABS(K39)</f>
        <v>0.9679411150294861</v>
      </c>
      <c r="M39" s="2">
        <f t="shared" si="5"/>
        <v>61.38520153896482</v>
      </c>
    </row>
    <row r="40" spans="1:13" ht="14.25">
      <c r="A40" s="2">
        <v>-3.35000000000001</v>
      </c>
      <c r="B40" s="5">
        <f t="shared" si="0"/>
        <v>10086.877156872117</v>
      </c>
      <c r="C40" s="5">
        <f t="shared" si="1"/>
        <v>63377718.34738428</v>
      </c>
      <c r="D40" s="2">
        <f t="shared" si="2"/>
        <v>0.0070887501486760485</v>
      </c>
      <c r="E40" s="2">
        <f t="shared" si="3"/>
        <v>1.1781969036414803</v>
      </c>
      <c r="F40" s="2">
        <f t="shared" si="4"/>
        <v>31.924173803052888</v>
      </c>
      <c r="G40" s="2" t="str">
        <f>COMPLEX(E40,F40)</f>
        <v>1.17819690364148+31.9241738030529i</v>
      </c>
      <c r="H40" s="2">
        <f>IMABS(G40)</f>
        <v>31.945907734031902</v>
      </c>
      <c r="I40" s="2" t="str">
        <f>COMPLEX(E40-50,F40)</f>
        <v>-48.8218030963585+31.9241738030529i</v>
      </c>
      <c r="J40" s="2" t="str">
        <f>COMPLEX(E40+50,F40)</f>
        <v>51.1781969036415+31.9241738030529i</v>
      </c>
      <c r="K40" s="2" t="str">
        <f>IMDIV(I40,J40)</f>
        <v>-0.406627900979568+0.877432897287166i</v>
      </c>
      <c r="L40" s="2">
        <f>IMABS(K40)</f>
        <v>0.9670753533705633</v>
      </c>
      <c r="M40" s="2">
        <f t="shared" si="5"/>
        <v>59.74476736257127</v>
      </c>
    </row>
    <row r="41" spans="1:13" ht="14.25">
      <c r="A41" s="2">
        <v>-3.30000000000001</v>
      </c>
      <c r="B41" s="5">
        <f t="shared" si="0"/>
        <v>10087.413617795108</v>
      </c>
      <c r="C41" s="5">
        <f t="shared" si="1"/>
        <v>63381089.0307735</v>
      </c>
      <c r="D41" s="2">
        <f t="shared" si="2"/>
        <v>0.006983133268106401</v>
      </c>
      <c r="E41" s="2">
        <f t="shared" si="3"/>
        <v>1.213558092336256</v>
      </c>
      <c r="F41" s="2">
        <f t="shared" si="4"/>
        <v>32.04100739692752</v>
      </c>
      <c r="G41" s="2" t="str">
        <f>COMPLEX(E41,F41)</f>
        <v>1.21355809233626+32.0410073969275i</v>
      </c>
      <c r="H41" s="2">
        <f>IMABS(G41)</f>
        <v>32.06398101068296</v>
      </c>
      <c r="I41" s="2" t="str">
        <f>COMPLEX(E41-50,F41)</f>
        <v>-48.7864419076637+32.0410073969275i</v>
      </c>
      <c r="J41" s="2" t="str">
        <f>COMPLEX(E41+50,F41)</f>
        <v>51.2135580923363+32.0410073969275i</v>
      </c>
      <c r="K41" s="2" t="str">
        <f>IMDIV(I41,J41)</f>
        <v>-0.403320837711258+0.877966987966364i</v>
      </c>
      <c r="L41" s="2">
        <f>IMABS(K41)</f>
        <v>0.9661747927217107</v>
      </c>
      <c r="M41" s="2">
        <f t="shared" si="5"/>
        <v>58.12750167487367</v>
      </c>
    </row>
    <row r="42" spans="1:13" ht="14.25">
      <c r="A42" s="2">
        <v>-3.25000000000001</v>
      </c>
      <c r="B42" s="5">
        <f t="shared" si="0"/>
        <v>10087.950078718097</v>
      </c>
      <c r="C42" s="5">
        <f t="shared" si="1"/>
        <v>63384459.71416269</v>
      </c>
      <c r="D42" s="2">
        <f t="shared" si="2"/>
        <v>0.006877510770553763</v>
      </c>
      <c r="E42" s="2">
        <f t="shared" si="3"/>
        <v>1.2505166214478445</v>
      </c>
      <c r="F42" s="2">
        <f t="shared" si="4"/>
        <v>32.16115104257733</v>
      </c>
      <c r="G42" s="2" t="str">
        <f>COMPLEX(E42,F42)</f>
        <v>1.25051662144784+32.1611510425773i</v>
      </c>
      <c r="H42" s="2">
        <f>IMABS(G42)</f>
        <v>32.185453674043316</v>
      </c>
      <c r="I42" s="2" t="str">
        <f>COMPLEX(E42-50,F42)</f>
        <v>-48.7494833785522+32.1611510425773i</v>
      </c>
      <c r="J42" s="2" t="str">
        <f>COMPLEX(E42+50,F42)</f>
        <v>51.2505166214478+32.1611510425773i</v>
      </c>
      <c r="K42" s="2" t="str">
        <f>IMDIV(I42,J42)</f>
        <v>-0.399922024625692+0.878490728481277i</v>
      </c>
      <c r="L42" s="2">
        <f>IMABS(K42)</f>
        <v>0.9652375799813624</v>
      </c>
      <c r="M42" s="2">
        <f t="shared" si="5"/>
        <v>56.53339378926194</v>
      </c>
    </row>
    <row r="43" spans="1:13" ht="14.25">
      <c r="A43" s="2">
        <v>-3.20000000000001</v>
      </c>
      <c r="B43" s="5">
        <f t="shared" si="0"/>
        <v>10088.486539641086</v>
      </c>
      <c r="C43" s="5">
        <f t="shared" si="1"/>
        <v>63387830.3975519</v>
      </c>
      <c r="D43" s="2">
        <f t="shared" si="2"/>
        <v>0.006771882656017136</v>
      </c>
      <c r="E43" s="2">
        <f t="shared" si="3"/>
        <v>1.289169252424184</v>
      </c>
      <c r="F43" s="2">
        <f t="shared" si="4"/>
        <v>32.28474478550346</v>
      </c>
      <c r="G43" s="2" t="str">
        <f>COMPLEX(E43,F43)</f>
        <v>1.28916925242418+32.2847447855035i</v>
      </c>
      <c r="H43" s="2">
        <f>IMABS(G43)</f>
        <v>32.3104735840639</v>
      </c>
      <c r="I43" s="2" t="str">
        <f>COMPLEX(E43-50,F43)</f>
        <v>-48.7108307475758+32.2847447855035i</v>
      </c>
      <c r="J43" s="2" t="str">
        <f>COMPLEX(E43+50,F43)</f>
        <v>51.2891692524242+32.2847447855035i</v>
      </c>
      <c r="K43" s="2" t="str">
        <f>IMDIV(I43,J43)</f>
        <v>-0.39642783274908+0.879002659797359i</v>
      </c>
      <c r="L43" s="2">
        <f>IMABS(K43)</f>
        <v>0.9642617396272467</v>
      </c>
      <c r="M43" s="2">
        <f t="shared" si="5"/>
        <v>54.96243295392161</v>
      </c>
    </row>
    <row r="44" spans="1:13" ht="14.25">
      <c r="A44" s="2">
        <v>-3.15000000000001</v>
      </c>
      <c r="B44" s="5">
        <f t="shared" si="0"/>
        <v>10089.023000564077</v>
      </c>
      <c r="C44" s="5">
        <f t="shared" si="1"/>
        <v>63391201.08094111</v>
      </c>
      <c r="D44" s="2">
        <f t="shared" si="2"/>
        <v>0.006666248924497187</v>
      </c>
      <c r="E44" s="2">
        <f t="shared" si="3"/>
        <v>1.3296201163709371</v>
      </c>
      <c r="F44" s="2">
        <f t="shared" si="4"/>
        <v>32.41193639352069</v>
      </c>
      <c r="G44" s="2" t="str">
        <f>COMPLEX(E44,F44)</f>
        <v>1.32962011637094+32.4119363935207i</v>
      </c>
      <c r="H44" s="2">
        <f>IMABS(G44)</f>
        <v>32.439197129884235</v>
      </c>
      <c r="I44" s="2" t="str">
        <f>COMPLEX(E44-50,F44)</f>
        <v>-48.6703798836291+32.4119363935207i</v>
      </c>
      <c r="J44" s="2" t="str">
        <f>COMPLEX(E44+50,F44)</f>
        <v>51.3296201163709+32.4119363935207i</v>
      </c>
      <c r="K44" s="2" t="str">
        <f>IMDIV(I44,J44)</f>
        <v>-0.392834455636405+0.879501186263269i</v>
      </c>
      <c r="L44" s="2">
        <f>IMABS(K44)</f>
        <v>0.9632451641060277</v>
      </c>
      <c r="M44" s="2">
        <f t="shared" si="5"/>
        <v>53.41460834621747</v>
      </c>
    </row>
    <row r="45" spans="1:13" ht="14.25">
      <c r="A45" s="2">
        <v>-3.10000000000001</v>
      </c>
      <c r="B45" s="5">
        <f t="shared" si="0"/>
        <v>10089.559461487066</v>
      </c>
      <c r="C45" s="5">
        <f t="shared" si="1"/>
        <v>63394571.76433031</v>
      </c>
      <c r="D45" s="2">
        <f t="shared" si="2"/>
        <v>0.006560609575993914</v>
      </c>
      <c r="E45" s="2">
        <f t="shared" si="3"/>
        <v>1.371981391241634</v>
      </c>
      <c r="F45" s="2">
        <f t="shared" si="4"/>
        <v>32.54288187032532</v>
      </c>
      <c r="G45" s="2" t="str">
        <f>COMPLEX(E45,F45)</f>
        <v>1.37198139124163+32.5428818703253i</v>
      </c>
      <c r="H45" s="2">
        <f>IMABS(G45)</f>
        <v>32.57178983973495</v>
      </c>
      <c r="I45" s="2" t="str">
        <f>COMPLEX(E45-50,F45)</f>
        <v>-48.6280186087584+32.5428818703253i</v>
      </c>
      <c r="J45" s="2" t="str">
        <f>COMPLEX(E45+50,F45)</f>
        <v>51.3719813912416+32.5428818703253i</v>
      </c>
      <c r="K45" s="2" t="str">
        <f>IMDIV(I45,J45)</f>
        <v>-0.389137899702816+0.87998456254459i</v>
      </c>
      <c r="L45" s="2">
        <f>IMABS(K45)</f>
        <v>0.9621856033541097</v>
      </c>
      <c r="M45" s="2">
        <f t="shared" si="5"/>
        <v>51.889909066349304</v>
      </c>
    </row>
    <row r="46" spans="1:13" ht="14.25">
      <c r="A46" s="2">
        <v>-3.05000000000001</v>
      </c>
      <c r="B46" s="5">
        <f t="shared" si="0"/>
        <v>10090.095922410055</v>
      </c>
      <c r="C46" s="5">
        <f t="shared" si="1"/>
        <v>63397942.447719514</v>
      </c>
      <c r="D46" s="2">
        <f t="shared" si="2"/>
        <v>0.006454964610506986</v>
      </c>
      <c r="E46" s="2">
        <f t="shared" si="3"/>
        <v>1.416374051960184</v>
      </c>
      <c r="F46" s="2">
        <f t="shared" si="4"/>
        <v>32.67774600762013</v>
      </c>
      <c r="G46" s="2" t="str">
        <f>COMPLEX(E46,F46)</f>
        <v>1.41637405196018+32.6777460076201i</v>
      </c>
      <c r="H46" s="2">
        <f>IMABS(G46)</f>
        <v>32.70842704248552</v>
      </c>
      <c r="I46" s="2" t="str">
        <f>COMPLEX(E46-50,F46)</f>
        <v>-48.5836259480398+32.6777460076201i</v>
      </c>
      <c r="J46" s="2" t="str">
        <f>COMPLEX(E46+50,F46)</f>
        <v>51.4163740519602+32.6777460076201i</v>
      </c>
      <c r="K46" s="2" t="str">
        <f>IMDIV(I46,J46)</f>
        <v>-0.385333974055731+0.880450879211586i</v>
      </c>
      <c r="L46" s="2">
        <f>IMABS(K46)</f>
        <v>0.9610806533616404</v>
      </c>
      <c r="M46" s="2">
        <f t="shared" si="5"/>
        <v>50.388324130517745</v>
      </c>
    </row>
    <row r="47" spans="1:13" ht="14.25">
      <c r="A47" s="2">
        <v>-3.00000000000001</v>
      </c>
      <c r="B47" s="5">
        <f t="shared" si="0"/>
        <v>10090.632383333046</v>
      </c>
      <c r="C47" s="5">
        <f t="shared" si="1"/>
        <v>63401313.13110872</v>
      </c>
      <c r="D47" s="2">
        <f t="shared" si="2"/>
        <v>0.006349314028036623</v>
      </c>
      <c r="E47" s="2">
        <f t="shared" si="3"/>
        <v>1.4629287024852136</v>
      </c>
      <c r="F47" s="2">
        <f t="shared" si="4"/>
        <v>32.8167029787959</v>
      </c>
      <c r="G47" s="2" t="str">
        <f>COMPLEX(E47,F47)</f>
        <v>1.46292870248521+32.8167029787959i</v>
      </c>
      <c r="H47" s="2">
        <f>IMABS(G47)</f>
        <v>32.8492945858365</v>
      </c>
      <c r="I47" s="2" t="str">
        <f>COMPLEX(E47-50,F47)</f>
        <v>-48.5370712975148+32.8167029787959i</v>
      </c>
      <c r="J47" s="2" t="str">
        <f>COMPLEX(E47+50,F47)</f>
        <v>51.4629287024852+32.8167029787959i</v>
      </c>
      <c r="K47" s="2" t="str">
        <f>IMDIV(I47,J47)</f>
        <v>-0.381418279817087+0.880898046831278i</v>
      </c>
      <c r="L47" s="2">
        <f>IMABS(K47)</f>
        <v>0.9599277436816721</v>
      </c>
      <c r="M47" s="2">
        <f t="shared" si="5"/>
        <v>48.90984246338178</v>
      </c>
    </row>
    <row r="48" spans="1:13" ht="14.25">
      <c r="A48" s="2">
        <v>-2.95000000000001</v>
      </c>
      <c r="B48" s="5">
        <f t="shared" si="0"/>
        <v>10091.168844256035</v>
      </c>
      <c r="C48" s="5">
        <f t="shared" si="1"/>
        <v>63404683.814497925</v>
      </c>
      <c r="D48" s="2">
        <f t="shared" si="2"/>
        <v>0.006243657828582716</v>
      </c>
      <c r="E48" s="2">
        <f t="shared" si="3"/>
        <v>1.5117865000805024</v>
      </c>
      <c r="F48" s="2">
        <f t="shared" si="4"/>
        <v>32.95993697736353</v>
      </c>
      <c r="G48" s="2" t="str">
        <f>COMPLEX(E48,F48)</f>
        <v>1.5117865000805+32.9599369773635i</v>
      </c>
      <c r="H48" s="2">
        <f>IMABS(G48)</f>
        <v>32.99458961668714</v>
      </c>
      <c r="I48" s="2" t="str">
        <f>COMPLEX(E48-50,F48)</f>
        <v>-48.4882134999195+32.9599369773635i</v>
      </c>
      <c r="J48" s="2" t="str">
        <f>COMPLEX(E48+50,F48)</f>
        <v>51.5117865000805+32.9599369773635i</v>
      </c>
      <c r="K48" s="2" t="str">
        <f>IMDIV(I48,J48)</f>
        <v>-0.377386198929287+0.881323778396399i</v>
      </c>
      <c r="L48" s="2">
        <f>IMABS(K48)</f>
        <v>0.9587241237755522</v>
      </c>
      <c r="M48" s="2">
        <f t="shared" si="5"/>
        <v>47.454452889734014</v>
      </c>
    </row>
    <row r="49" spans="1:13" ht="14.25">
      <c r="A49" s="2">
        <v>-2.90000000000001</v>
      </c>
      <c r="B49" s="5">
        <f t="shared" si="0"/>
        <v>10091.705305179024</v>
      </c>
      <c r="C49" s="5">
        <f t="shared" si="1"/>
        <v>63408054.49788713</v>
      </c>
      <c r="D49" s="2">
        <f t="shared" si="2"/>
        <v>0.006137996012145375</v>
      </c>
      <c r="E49" s="2">
        <f t="shared" si="3"/>
        <v>1.5631001835020049</v>
      </c>
      <c r="F49" s="2">
        <f t="shared" si="4"/>
        <v>33.10764290351453</v>
      </c>
      <c r="G49" s="2" t="str">
        <f>COMPLEX(E49,F49)</f>
        <v>1.563100183502+33.1076429035145i</v>
      </c>
      <c r="H49" s="2">
        <f>IMABS(G49)</f>
        <v>33.144521429797386</v>
      </c>
      <c r="I49" s="2" t="str">
        <f>COMPLEX(E49-50,F49)</f>
        <v>-48.436899816498+33.1076429035145i</v>
      </c>
      <c r="J49" s="2" t="str">
        <f>COMPLEX(E49+50,F49)</f>
        <v>51.563100183502+33.1076429035145i</v>
      </c>
      <c r="K49" s="2" t="str">
        <f>IMDIV(I49,J49)</f>
        <v>-0.373232882443704+0.881725569903898i</v>
      </c>
      <c r="L49" s="2">
        <f>IMABS(K49)</f>
        <v>0.9574668480733887</v>
      </c>
      <c r="M49" s="2">
        <f t="shared" si="5"/>
        <v>46.02214412538465</v>
      </c>
    </row>
    <row r="50" spans="1:13" ht="14.25">
      <c r="A50" s="2">
        <v>-2.85000000000001</v>
      </c>
      <c r="B50" s="5">
        <f t="shared" si="0"/>
        <v>10092.241766102015</v>
      </c>
      <c r="C50" s="5">
        <f t="shared" si="1"/>
        <v>63411425.18127634</v>
      </c>
      <c r="D50" s="2">
        <f t="shared" si="2"/>
        <v>0.0060323285787243774</v>
      </c>
      <c r="E50" s="2">
        <f t="shared" si="3"/>
        <v>1.6170352184898733</v>
      </c>
      <c r="F50" s="2">
        <f t="shared" si="4"/>
        <v>33.260027102375105</v>
      </c>
      <c r="G50" s="2" t="str">
        <f>COMPLEX(E50,F50)</f>
        <v>1.61703521848987+33.2600271023751i</v>
      </c>
      <c r="H50" s="2">
        <f>IMABS(G50)</f>
        <v>33.29931239152789</v>
      </c>
      <c r="I50" s="2" t="str">
        <f>COMPLEX(E50-50,F50)</f>
        <v>-48.3829647815101+33.2600271023751i</v>
      </c>
      <c r="J50" s="2" t="str">
        <f>COMPLEX(E50+50,F50)</f>
        <v>51.6170352184899+33.2600271023751i</v>
      </c>
      <c r="K50" s="2" t="str">
        <f>IMDIV(I50,J50)</f>
        <v>-0.368953238297245+0.882100678873175i</v>
      </c>
      <c r="L50" s="2">
        <f>IMABS(K50)</f>
        <v>0.9561527596145606</v>
      </c>
      <c r="M50" s="2">
        <f t="shared" si="5"/>
        <v>44.612904767072884</v>
      </c>
    </row>
    <row r="51" spans="1:13" ht="14.25">
      <c r="A51" s="2">
        <v>-2.80000000000001</v>
      </c>
      <c r="B51" s="5">
        <f t="shared" si="0"/>
        <v>10092.778227025005</v>
      </c>
      <c r="C51" s="5">
        <f t="shared" si="1"/>
        <v>63414795.864665546</v>
      </c>
      <c r="D51" s="2">
        <f t="shared" si="2"/>
        <v>0.005926655528319724</v>
      </c>
      <c r="E51" s="2">
        <f t="shared" si="3"/>
        <v>1.6737710758933293</v>
      </c>
      <c r="F51" s="2">
        <f t="shared" si="4"/>
        <v>33.41730815767549</v>
      </c>
      <c r="G51" s="2" t="str">
        <f>COMPLEX(E51,F51)</f>
        <v>1.67377107589333+33.4173081576755i</v>
      </c>
      <c r="H51" s="2">
        <f>IMABS(G51)</f>
        <v>33.45919894617238</v>
      </c>
      <c r="I51" s="2" t="str">
        <f>COMPLEX(E51-50,F51)</f>
        <v>-48.3262289241067+33.4173081576755i</v>
      </c>
      <c r="J51" s="2" t="str">
        <f>COMPLEX(E51+50,F51)</f>
        <v>51.6737710758933+33.4173081576755i</v>
      </c>
      <c r="K51" s="2" t="str">
        <f>IMDIV(I51,J51)</f>
        <v>-0.36454191859117+0.882446100569187i</v>
      </c>
      <c r="L51" s="2">
        <f>IMABS(K51)</f>
        <v>0.9547784721179542</v>
      </c>
      <c r="M51" s="2">
        <f t="shared" si="5"/>
        <v>43.22672328137004</v>
      </c>
    </row>
    <row r="52" spans="1:13" ht="14.25">
      <c r="A52" s="2">
        <v>-2.75000000000001</v>
      </c>
      <c r="B52" s="5">
        <f t="shared" si="0"/>
        <v>10093.314687947995</v>
      </c>
      <c r="C52" s="5">
        <f t="shared" si="1"/>
        <v>63418166.548054755</v>
      </c>
      <c r="D52" s="2">
        <f t="shared" si="2"/>
        <v>0.005820976860931748</v>
      </c>
      <c r="E52" s="2">
        <f t="shared" si="3"/>
        <v>1.733502660011694</v>
      </c>
      <c r="F52" s="2">
        <f t="shared" si="4"/>
        <v>33.57971774469283</v>
      </c>
      <c r="G52" s="2" t="str">
        <f>COMPLEX(E52,F52)</f>
        <v>1.73350266001169+33.5797177446928i</v>
      </c>
      <c r="H52" s="2">
        <f>IMABS(G52)</f>
        <v>33.624432713214716</v>
      </c>
      <c r="I52" s="2" t="str">
        <f>COMPLEX(E52-50,F52)</f>
        <v>-48.2664973399883+33.5797177446928i</v>
      </c>
      <c r="J52" s="2" t="str">
        <f>COMPLEX(E52+50,F52)</f>
        <v>51.7335026600117+33.5797177446928i</v>
      </c>
      <c r="K52" s="2" t="str">
        <f>IMDIV(I52,J52)</f>
        <v>-0.359993306397204+0.882758541667228i</v>
      </c>
      <c r="L52" s="2">
        <f>IMABS(K52)</f>
        <v>0.9533403503142215</v>
      </c>
      <c r="M52" s="2">
        <f t="shared" si="5"/>
        <v>41.86358799238015</v>
      </c>
    </row>
    <row r="53" spans="1:13" ht="14.25">
      <c r="A53" s="2">
        <v>-2.70000000000001</v>
      </c>
      <c r="B53" s="5">
        <f t="shared" si="0"/>
        <v>10093.851148870985</v>
      </c>
      <c r="C53" s="5">
        <f t="shared" si="1"/>
        <v>63421537.23144396</v>
      </c>
      <c r="D53" s="2">
        <f t="shared" si="2"/>
        <v>0.005715292576560338</v>
      </c>
      <c r="E53" s="2">
        <f t="shared" si="3"/>
        <v>1.7964419073554116</v>
      </c>
      <c r="F53" s="2">
        <f t="shared" si="4"/>
        <v>33.74750154641077</v>
      </c>
      <c r="G53" s="2" t="str">
        <f>COMPLEX(E53,F53)</f>
        <v>1.79644190735541+33.7475015464108i</v>
      </c>
      <c r="H53" s="2">
        <f>IMABS(G53)</f>
        <v>33.795281684748566</v>
      </c>
      <c r="I53" s="2" t="str">
        <f>COMPLEX(E53-50,F53)</f>
        <v>-48.2035580926446+33.7475015464108i</v>
      </c>
      <c r="J53" s="2" t="str">
        <f>COMPLEX(E53+50,F53)</f>
        <v>51.7964419073554+33.7475015464108i</v>
      </c>
      <c r="K53" s="2" t="str">
        <f>IMDIV(I53,J53)</f>
        <v>-0.355301502129709+0.883034391064615i</v>
      </c>
      <c r="L53" s="2">
        <f>IMABS(K53)</f>
        <v>0.9518344883531397</v>
      </c>
      <c r="M53" s="2">
        <f t="shared" si="5"/>
        <v>40.52348706816591</v>
      </c>
    </row>
    <row r="54" spans="1:13" ht="14.25">
      <c r="A54" s="2">
        <v>-2.65000000000001</v>
      </c>
      <c r="B54" s="5">
        <f t="shared" si="0"/>
        <v>10094.387609793974</v>
      </c>
      <c r="C54" s="5">
        <f t="shared" si="1"/>
        <v>63424907.91483316</v>
      </c>
      <c r="D54" s="2">
        <f t="shared" si="2"/>
        <v>0.005609602675205494</v>
      </c>
      <c r="E54" s="2">
        <f t="shared" si="3"/>
        <v>1.8628195790826698</v>
      </c>
      <c r="F54" s="2">
        <f t="shared" si="4"/>
        <v>33.920920236853945</v>
      </c>
      <c r="G54" s="2" t="str">
        <f>COMPLEX(E54,F54)</f>
        <v>1.86281957908267+33.9209202368539i</v>
      </c>
      <c r="H54" s="2">
        <f>IMABS(G54)</f>
        <v>33.972031533295414</v>
      </c>
      <c r="I54" s="2" t="str">
        <f>COMPLEX(E54-50,F54)</f>
        <v>-48.1371804209173+33.9209202368539i</v>
      </c>
      <c r="J54" s="2" t="str">
        <f>COMPLEX(E54+50,F54)</f>
        <v>51.8628195790827+33.9209202368539i</v>
      </c>
      <c r="K54" s="2" t="str">
        <f>IMDIV(I54,J54)</f>
        <v>-0.350460309539957+0.883269687508805i</v>
      </c>
      <c r="L54" s="2">
        <f>IMABS(K54)</f>
        <v>0.9502566860773696</v>
      </c>
      <c r="M54" s="2">
        <f t="shared" si="5"/>
        <v>39.20640850568888</v>
      </c>
    </row>
    <row r="55" spans="1:13" ht="14.25">
      <c r="A55" s="2">
        <v>-2.60000000000001</v>
      </c>
      <c r="B55" s="5">
        <f t="shared" si="0"/>
        <v>10094.924070716965</v>
      </c>
      <c r="C55" s="5">
        <f t="shared" si="1"/>
        <v>63428278.598222375</v>
      </c>
      <c r="D55" s="2">
        <f t="shared" si="2"/>
        <v>0.005503907156866772</v>
      </c>
      <c r="E55" s="2">
        <f t="shared" si="3"/>
        <v>1.9328872739333445</v>
      </c>
      <c r="F55" s="2">
        <f t="shared" si="4"/>
        <v>34.100250535486204</v>
      </c>
      <c r="G55" s="2" t="str">
        <f>COMPLEX(E55,F55)</f>
        <v>1.93288727393334+34.1002505354862i</v>
      </c>
      <c r="H55" s="2">
        <f>IMABS(G55)</f>
        <v>34.15498704137743</v>
      </c>
      <c r="I55" s="2" t="str">
        <f>COMPLEX(E55-50,F55)</f>
        <v>-48.0671127260667+34.1002505354862i</v>
      </c>
      <c r="J55" s="2" t="str">
        <f>COMPLEX(E55+50,F55)</f>
        <v>51.9328872739333+34.1002505354862i</v>
      </c>
      <c r="K55" s="2" t="str">
        <f>IMDIV(I55,J55)</f>
        <v>-0.345463221409607+0.883460083671851i</v>
      </c>
      <c r="L55" s="2">
        <f>IMABS(K55)</f>
        <v>0.9486024229297421</v>
      </c>
      <c r="M55" s="2">
        <f t="shared" si="5"/>
        <v>37.91234011412832</v>
      </c>
    </row>
    <row r="56" spans="1:13" ht="14.25">
      <c r="A56" s="2">
        <v>-2.55000000000001</v>
      </c>
      <c r="B56" s="5">
        <f t="shared" si="0"/>
        <v>10095.460531639954</v>
      </c>
      <c r="C56" s="5">
        <f t="shared" si="1"/>
        <v>63431649.28161157</v>
      </c>
      <c r="D56" s="2">
        <f t="shared" si="2"/>
        <v>0.005398206021545171</v>
      </c>
      <c r="E56" s="2">
        <f t="shared" si="3"/>
        <v>2.006919692645024</v>
      </c>
      <c r="F56" s="2">
        <f t="shared" si="4"/>
        <v>34.28578633634493</v>
      </c>
      <c r="G56" s="2" t="str">
        <f>COMPLEX(E56,F56)</f>
        <v>2.00691969264502+34.2857863363449i</v>
      </c>
      <c r="H56" s="2">
        <f>IMABS(G56)</f>
        <v>34.34447366541262</v>
      </c>
      <c r="I56" s="2" t="str">
        <f>COMPLEX(E56-50,F56)</f>
        <v>-47.993080307355+34.2857863363449i</v>
      </c>
      <c r="J56" s="2" t="str">
        <f>COMPLEX(E56+50,F56)</f>
        <v>52.006919692645+34.2857863363449i</v>
      </c>
      <c r="K56" s="2" t="str">
        <f>IMDIV(I56,J56)</f>
        <v>-0.340303405047316+0.883600806256301i</v>
      </c>
      <c r="L56" s="2">
        <f>IMABS(K56)</f>
        <v>0.946866829233965</v>
      </c>
      <c r="M56" s="2">
        <f t="shared" si="5"/>
        <v>36.64126949635174</v>
      </c>
    </row>
    <row r="57" spans="1:13" ht="14.25">
      <c r="A57" s="2">
        <v>-2.50000000000001</v>
      </c>
      <c r="B57" s="5">
        <f t="shared" si="0"/>
        <v>10095.996992562943</v>
      </c>
      <c r="C57" s="5">
        <f t="shared" si="1"/>
        <v>63435019.96500077</v>
      </c>
      <c r="D57" s="2">
        <f t="shared" si="2"/>
        <v>0.005292499269239803</v>
      </c>
      <c r="E57" s="2">
        <f t="shared" si="3"/>
        <v>2.0852171897239207</v>
      </c>
      <c r="F57" s="2">
        <f t="shared" si="4"/>
        <v>34.47783991521449</v>
      </c>
      <c r="G57" s="2" t="str">
        <f>COMPLEX(E57,F57)</f>
        <v>2.08521718972392+34.4778399152145i</v>
      </c>
      <c r="H57" s="2">
        <f>IMABS(G57)</f>
        <v>34.54083924787408</v>
      </c>
      <c r="I57" s="2" t="str">
        <f>COMPLEX(E57-50,F57)</f>
        <v>-47.9147828102761+34.4778399152145i</v>
      </c>
      <c r="J57" s="2" t="str">
        <f>COMPLEX(E57+50,F57)</f>
        <v>52.0852171897239+34.4778399152145i</v>
      </c>
      <c r="K57" s="2" t="str">
        <f>IMDIV(I57,J57)</f>
        <v>-0.334973687724348+0.883686611668089i</v>
      </c>
      <c r="L57" s="2">
        <f>IMABS(K57)</f>
        <v>0.9450446545582261</v>
      </c>
      <c r="M57" s="2">
        <f t="shared" si="5"/>
        <v>35.39318402827677</v>
      </c>
    </row>
    <row r="58" spans="1:13" ht="14.25">
      <c r="A58" s="2">
        <v>-2.45000000000001</v>
      </c>
      <c r="B58" s="5">
        <f t="shared" si="0"/>
        <v>10096.533453485934</v>
      </c>
      <c r="C58" s="5">
        <f t="shared" si="1"/>
        <v>63438390.64838999</v>
      </c>
      <c r="D58" s="2">
        <f t="shared" si="2"/>
        <v>0.005186786899950557</v>
      </c>
      <c r="E58" s="2">
        <f t="shared" si="3"/>
        <v>2.1681086541581673</v>
      </c>
      <c r="F58" s="2">
        <f t="shared" si="4"/>
        <v>34.67674321747862</v>
      </c>
      <c r="G58" s="2" t="str">
        <f>COMPLEX(E58,F58)</f>
        <v>2.16810865415817+34.6767432174786i</v>
      </c>
      <c r="H58" s="2">
        <f>IMABS(G58)</f>
        <v>34.744455893094425</v>
      </c>
      <c r="I58" s="2" t="str">
        <f>COMPLEX(E58-50,F58)</f>
        <v>-47.8318913458418+34.6767432174786i</v>
      </c>
      <c r="J58" s="2" t="str">
        <f>COMPLEX(E58+50,F58)</f>
        <v>52.1681086541582+34.6767432174786i</v>
      </c>
      <c r="K58" s="2" t="str">
        <f>IMDIV(I58,J58)</f>
        <v>-0.329466542226247+0.883711736736197i</v>
      </c>
      <c r="L58" s="2">
        <f>IMABS(K58)</f>
        <v>0.9431302328373452</v>
      </c>
      <c r="M58" s="2">
        <f t="shared" si="5"/>
        <v>34.168070835946004</v>
      </c>
    </row>
    <row r="59" spans="1:13" ht="14.25">
      <c r="A59" s="2">
        <v>-2.40000000000001</v>
      </c>
      <c r="B59" s="5">
        <f t="shared" si="0"/>
        <v>10097.069914408923</v>
      </c>
      <c r="C59" s="5">
        <f t="shared" si="1"/>
        <v>63441761.33177919</v>
      </c>
      <c r="D59" s="2">
        <f t="shared" si="2"/>
        <v>0.0050810689136782106</v>
      </c>
      <c r="E59" s="2">
        <f t="shared" si="3"/>
        <v>2.2559547674069504</v>
      </c>
      <c r="F59" s="2">
        <f t="shared" si="4"/>
        <v>34.88284922836439</v>
      </c>
      <c r="G59" s="2" t="str">
        <f>COMPLEX(E59,F59)</f>
        <v>2.25595476740695+34.8828492283644i</v>
      </c>
      <c r="H59" s="2">
        <f>IMABS(G59)</f>
        <v>34.95572202374583</v>
      </c>
      <c r="I59" s="2" t="str">
        <f>COMPLEX(E59-50,F59)</f>
        <v>-47.7440452325931+34.8828492283644i</v>
      </c>
      <c r="J59" s="2" t="str">
        <f>COMPLEX(E59+50,F59)</f>
        <v>52.2559547674069+34.8828492283644i</v>
      </c>
      <c r="K59" s="2" t="str">
        <f>IMDIV(I59,J59)</f>
        <v>-0.323774072745982+0.883669843897246i</v>
      </c>
      <c r="L59" s="2">
        <f>IMABS(K59)</f>
        <v>0.9411174438909863</v>
      </c>
      <c r="M59" s="2">
        <f t="shared" si="5"/>
        <v>32.96591676993861</v>
      </c>
    </row>
    <row r="60" spans="1:13" ht="14.25">
      <c r="A60" s="2">
        <v>-2.35000000000001</v>
      </c>
      <c r="B60" s="5">
        <f t="shared" si="0"/>
        <v>10097.606375331912</v>
      </c>
      <c r="C60" s="5">
        <f t="shared" si="1"/>
        <v>63445132.01516839</v>
      </c>
      <c r="D60" s="2">
        <f t="shared" si="2"/>
        <v>0.004975345310422319</v>
      </c>
      <c r="E60" s="2">
        <f t="shared" si="3"/>
        <v>2.3491516949229276</v>
      </c>
      <c r="F60" s="2">
        <f t="shared" si="4"/>
        <v>35.09653342587971</v>
      </c>
      <c r="G60" s="2" t="str">
        <f>COMPLEX(E60,F60)</f>
        <v>2.34915169492293+35.0965334258797i</v>
      </c>
      <c r="H60" s="2">
        <f>IMABS(G60)</f>
        <v>35.175064636751564</v>
      </c>
      <c r="I60" s="2" t="str">
        <f>COMPLEX(E60-50,F60)</f>
        <v>-47.6508483050771+35.0965334258797i</v>
      </c>
      <c r="J60" s="2" t="str">
        <f>COMPLEX(E60+50,F60)</f>
        <v>52.3491516949229+35.0965334258797i</v>
      </c>
      <c r="K60" s="2" t="str">
        <f>IMDIV(I60,J60)</f>
        <v>-0.31788800140491+0.883553960194528i</v>
      </c>
      <c r="L60" s="2">
        <f>IMABS(K60)</f>
        <v>0.9389996709331914</v>
      </c>
      <c r="M60" s="2">
        <f t="shared" si="5"/>
        <v>31.78670837676244</v>
      </c>
    </row>
    <row r="61" spans="1:13" ht="14.25">
      <c r="A61" s="2">
        <v>-2.30000000000001</v>
      </c>
      <c r="B61" s="5">
        <f t="shared" si="0"/>
        <v>10098.142836254903</v>
      </c>
      <c r="C61" s="5">
        <f t="shared" si="1"/>
        <v>63448502.69855761</v>
      </c>
      <c r="D61" s="2">
        <f t="shared" si="2"/>
        <v>0.004869616090182549</v>
      </c>
      <c r="E61" s="2">
        <f t="shared" si="3"/>
        <v>2.4481352768140052</v>
      </c>
      <c r="F61" s="2">
        <f t="shared" si="4"/>
        <v>35.31819531475281</v>
      </c>
      <c r="G61" s="2" t="str">
        <f>COMPLEX(E61,F61)</f>
        <v>2.44813527681401+35.3181953147528i</v>
      </c>
      <c r="H61" s="2">
        <f>IMABS(G61)</f>
        <v>35.402941779244955</v>
      </c>
      <c r="I61" s="2" t="str">
        <f>COMPLEX(E61-50,F61)</f>
        <v>-47.551864723186+35.3181953147528i</v>
      </c>
      <c r="J61" s="2" t="str">
        <f>COMPLEX(E61+50,F61)</f>
        <v>52.448135276814+35.3181953147528i</v>
      </c>
      <c r="K61" s="2" t="str">
        <f>IMDIV(I61,J61)</f>
        <v>-0.311799655762223+0.883356409365371i</v>
      </c>
      <c r="L61" s="2">
        <f>IMABS(K61)</f>
        <v>0.9367697536216258</v>
      </c>
      <c r="M61" s="2">
        <f t="shared" si="5"/>
        <v>30.63043186692429</v>
      </c>
    </row>
    <row r="62" spans="1:13" ht="14.25">
      <c r="A62" s="2">
        <v>-2.25000000000001</v>
      </c>
      <c r="B62" s="5">
        <f t="shared" si="0"/>
        <v>10098.679297177892</v>
      </c>
      <c r="C62" s="5">
        <f t="shared" si="1"/>
        <v>63451873.3819468</v>
      </c>
      <c r="D62" s="2">
        <f t="shared" si="2"/>
        <v>0.004763881252959901</v>
      </c>
      <c r="E62" s="2">
        <f t="shared" si="3"/>
        <v>2.553385794310056</v>
      </c>
      <c r="F62" s="2">
        <f t="shared" si="4"/>
        <v>35.548260036944875</v>
      </c>
      <c r="G62" s="2" t="str">
        <f>COMPLEX(E62,F62)</f>
        <v>2.55338579431006+35.5482600369449i</v>
      </c>
      <c r="H62" s="2">
        <f>IMABS(G62)</f>
        <v>35.63984526718429</v>
      </c>
      <c r="I62" s="2" t="str">
        <f>COMPLEX(E62-50,F62)</f>
        <v>-47.4466142056899+35.5482600369449i</v>
      </c>
      <c r="J62" s="2" t="str">
        <f>COMPLEX(E62+50,F62)</f>
        <v>52.5533857943101+35.5482600369449i</v>
      </c>
      <c r="K62" s="2" t="str">
        <f>IMDIV(I62,J62)</f>
        <v>-0.305499957763564+0.88306873620737i</v>
      </c>
      <c r="L62" s="2">
        <f>IMABS(K62)</f>
        <v>0.934419936142429</v>
      </c>
      <c r="M62" s="2">
        <f t="shared" si="5"/>
        <v>29.497073079155097</v>
      </c>
    </row>
    <row r="63" spans="1:13" ht="14.25">
      <c r="A63" s="2">
        <v>-2.20000000000001</v>
      </c>
      <c r="B63" s="5">
        <f t="shared" si="0"/>
        <v>10099.215758100881</v>
      </c>
      <c r="C63" s="5">
        <f t="shared" si="1"/>
        <v>63455244.065336004</v>
      </c>
      <c r="D63" s="2">
        <f t="shared" si="2"/>
        <v>0.004658140798753596</v>
      </c>
      <c r="E63" s="2">
        <f t="shared" si="3"/>
        <v>2.665433401782944</v>
      </c>
      <c r="F63" s="2">
        <f t="shared" si="4"/>
        <v>35.787180050530615</v>
      </c>
      <c r="G63" s="2" t="str">
        <f>COMPLEX(E63,F63)</f>
        <v>2.66543340178294+35.7871800505306i</v>
      </c>
      <c r="H63" s="2">
        <f>IMABS(G63)</f>
        <v>35.88630367129549</v>
      </c>
      <c r="I63" s="2" t="str">
        <f>COMPLEX(E63-50,F63)</f>
        <v>-47.3345665982171+35.7871800505306i</v>
      </c>
      <c r="J63" s="2" t="str">
        <f>COMPLEX(E63+50,F63)</f>
        <v>52.6654334017829+35.7871800505306i</v>
      </c>
      <c r="K63" s="2" t="str">
        <f>IMDIV(I63,J63)</f>
        <v>-0.298979414689734+0.88268162232309i</v>
      </c>
      <c r="L63" s="2">
        <f>IMABS(K63)</f>
        <v>0.9319418097687956</v>
      </c>
      <c r="M63" s="2">
        <f t="shared" si="5"/>
        <v>28.386617440247598</v>
      </c>
    </row>
    <row r="64" spans="1:13" ht="14.25">
      <c r="A64" s="2">
        <v>-2.15000000000001</v>
      </c>
      <c r="B64" s="5">
        <f t="shared" si="0"/>
        <v>10099.752219023872</v>
      </c>
      <c r="C64" s="5">
        <f t="shared" si="1"/>
        <v>63458614.74872521</v>
      </c>
      <c r="D64" s="2">
        <f t="shared" si="2"/>
        <v>0.004552394727563414</v>
      </c>
      <c r="E64" s="2">
        <f t="shared" si="3"/>
        <v>2.7848643295578004</v>
      </c>
      <c r="F64" s="2">
        <f t="shared" si="4"/>
        <v>36.03543686357745</v>
      </c>
      <c r="G64" s="2" t="str">
        <f>COMPLEX(E64,F64)</f>
        <v>2.7848643295578+36.0354368635775i</v>
      </c>
      <c r="H64" s="2">
        <f>IMABS(G64)</f>
        <v>36.142885597070475</v>
      </c>
      <c r="I64" s="2" t="str">
        <f>COMPLEX(E64-50,F64)</f>
        <v>-47.2151356704422+36.0354368635775i</v>
      </c>
      <c r="J64" s="2" t="str">
        <f>COMPLEX(E64+50,F64)</f>
        <v>52.7848643295578+36.0354368635775i</v>
      </c>
      <c r="K64" s="2" t="str">
        <f>IMDIV(I64,J64)</f>
        <v>-0.292228112801702+0.882184792244132i</v>
      </c>
      <c r="L64" s="2">
        <f>IMABS(K64)</f>
        <v>0.9293262492679665</v>
      </c>
      <c r="M64" s="2">
        <f t="shared" si="5"/>
        <v>27.299049920007736</v>
      </c>
    </row>
    <row r="65" spans="1:13" ht="14.25">
      <c r="A65" s="2">
        <v>-2.10000000000001</v>
      </c>
      <c r="B65" s="5">
        <f t="shared" si="0"/>
        <v>10100.288679946862</v>
      </c>
      <c r="C65" s="5">
        <f t="shared" si="1"/>
        <v>63461985.432114415</v>
      </c>
      <c r="D65" s="2">
        <f t="shared" si="2"/>
        <v>0.004446643039390019</v>
      </c>
      <c r="E65" s="2">
        <f t="shared" si="3"/>
        <v>2.9123279811692524</v>
      </c>
      <c r="F65" s="2">
        <f t="shared" si="4"/>
        <v>36.29354280276552</v>
      </c>
      <c r="G65" s="2" t="str">
        <f>COMPLEX(E65,F65)</f>
        <v>2.91232798116925+36.2935428027655i</v>
      </c>
      <c r="H65" s="2">
        <f>IMABS(G65)</f>
        <v>36.41020328762355</v>
      </c>
      <c r="I65" s="2" t="str">
        <f>COMPLEX(E65-50,F65)</f>
        <v>-47.0876720188307+36.2935428027655i</v>
      </c>
      <c r="J65" s="2" t="str">
        <f>COMPLEX(E65+50,F65)</f>
        <v>52.9123279811693+36.2935428027655i</v>
      </c>
      <c r="K65" s="2" t="str">
        <f>IMDIV(I65,J65)</f>
        <v>-0.285235714540818+0.881566908829462i</v>
      </c>
      <c r="L65" s="2">
        <f>IMABS(K65)</f>
        <v>0.9265633424611314</v>
      </c>
      <c r="M65" s="2">
        <f t="shared" si="5"/>
        <v>26.234354980568632</v>
      </c>
    </row>
    <row r="66" spans="1:13" ht="14.25">
      <c r="A66" s="2">
        <v>-2.05000000000001</v>
      </c>
      <c r="B66" s="5">
        <f t="shared" si="0"/>
        <v>10100.82514086985</v>
      </c>
      <c r="C66" s="5">
        <f t="shared" si="1"/>
        <v>63465356.115503624</v>
      </c>
      <c r="D66" s="2">
        <f t="shared" si="2"/>
        <v>0.004340885734232858</v>
      </c>
      <c r="E66" s="2">
        <f t="shared" si="3"/>
        <v>3.048545070573248</v>
      </c>
      <c r="F66" s="2">
        <f t="shared" si="4"/>
        <v>36.56204278718982</v>
      </c>
      <c r="G66" s="2" t="str">
        <f>COMPLEX(E66,F66)</f>
        <v>3.04854507057325+36.5620427871898i</v>
      </c>
      <c r="H66" s="2">
        <f>IMABS(G66)</f>
        <v>36.6889165800738</v>
      </c>
      <c r="I66" s="2" t="str">
        <f>COMPLEX(E66-50,F66)</f>
        <v>-46.9514549294268+36.5620427871898i</v>
      </c>
      <c r="J66" s="2" t="str">
        <f>COMPLEX(E66+50,F66)</f>
        <v>53.0485450705732+36.5620427871898i</v>
      </c>
      <c r="K66" s="2" t="str">
        <f>IMDIV(I66,J66)</f>
        <v>-0.277991460342152+0.880815456720462i</v>
      </c>
      <c r="L66" s="2">
        <f>IMABS(K66)</f>
        <v>0.9236423121646378</v>
      </c>
      <c r="M66" s="2">
        <f t="shared" si="5"/>
        <v>25.192516519257072</v>
      </c>
    </row>
    <row r="67" spans="1:13" ht="14.25">
      <c r="A67" s="2">
        <v>-2.00000000000001</v>
      </c>
      <c r="B67" s="5">
        <f t="shared" si="0"/>
        <v>10101.361601792842</v>
      </c>
      <c r="C67" s="5">
        <f t="shared" si="1"/>
        <v>63468726.79889283</v>
      </c>
      <c r="D67" s="2">
        <f t="shared" si="2"/>
        <v>0.004235122812092373</v>
      </c>
      <c r="E67" s="2">
        <f t="shared" si="3"/>
        <v>3.1943169708158785</v>
      </c>
      <c r="F67" s="2">
        <f t="shared" si="4"/>
        <v>36.84151606535352</v>
      </c>
      <c r="G67" s="2" t="str">
        <f>COMPLEX(E67,F67)</f>
        <v>3.19431697081588+36.8415160653535i</v>
      </c>
      <c r="H67" s="2">
        <f>IMABS(G67)</f>
        <v>36.97973724762985</v>
      </c>
      <c r="I67" s="2" t="str">
        <f>COMPLEX(E67-50,F67)</f>
        <v>-46.8056830291841+36.8415160653535i</v>
      </c>
      <c r="J67" s="2" t="str">
        <f>COMPLEX(E67+50,F67)</f>
        <v>53.1943169708159+36.8415160653535i</v>
      </c>
      <c r="K67" s="2" t="str">
        <f>IMDIV(I67,J67)</f>
        <v>-0.270484176360813+0.879916612518098i</v>
      </c>
      <c r="L67" s="2">
        <f>IMABS(K67)</f>
        <v>0.920551429658828</v>
      </c>
      <c r="M67" s="2">
        <f t="shared" si="5"/>
        <v>24.17351780417822</v>
      </c>
    </row>
    <row r="68" spans="1:13" ht="14.25">
      <c r="A68" s="2">
        <v>-1.95000000000001</v>
      </c>
      <c r="B68" s="5">
        <f t="shared" si="0"/>
        <v>10101.89806271583</v>
      </c>
      <c r="C68" s="5">
        <f t="shared" si="1"/>
        <v>63472097.482282035</v>
      </c>
      <c r="D68" s="2">
        <f t="shared" si="2"/>
        <v>0.004129354272968455</v>
      </c>
      <c r="E68" s="2">
        <f t="shared" si="3"/>
        <v>3.3505364766195287</v>
      </c>
      <c r="F68" s="2">
        <f t="shared" si="4"/>
        <v>37.13257785685282</v>
      </c>
      <c r="G68" s="2" t="str">
        <f>COMPLEX(E68,F68)</f>
        <v>3.35053647661953+37.1325778568528i</v>
      </c>
      <c r="H68" s="2">
        <f>IMABS(G68)</f>
        <v>37.28343376053757</v>
      </c>
      <c r="I68" s="2" t="str">
        <f>COMPLEX(E68-50,F68)</f>
        <v>-46.6494635233805+37.1325778568528i</v>
      </c>
      <c r="J68" s="2" t="str">
        <f>COMPLEX(E68+50,F68)</f>
        <v>53.3505364766195+37.1325778568528i</v>
      </c>
      <c r="K68" s="2" t="str">
        <f>IMDIV(I68,J68)</f>
        <v>-0.262702289702353+0.878855100228411i</v>
      </c>
      <c r="L68" s="2">
        <f>IMABS(K68)</f>
        <v>0.9172779187423784</v>
      </c>
      <c r="M68" s="2">
        <f t="shared" si="5"/>
        <v>23.177341401401577</v>
      </c>
    </row>
    <row r="69" spans="1:13" ht="14.25">
      <c r="A69" s="2">
        <v>-1.90000000000001</v>
      </c>
      <c r="B69" s="5">
        <f t="shared" si="0"/>
        <v>10102.434523638822</v>
      </c>
      <c r="C69" s="5">
        <f t="shared" si="1"/>
        <v>63475468.16567125</v>
      </c>
      <c r="D69" s="2">
        <f t="shared" si="2"/>
        <v>0.004023580116860548</v>
      </c>
      <c r="E69" s="2">
        <f t="shared" si="3"/>
        <v>3.5182002201614315</v>
      </c>
      <c r="F69" s="2">
        <f t="shared" si="4"/>
        <v>37.43588081820746</v>
      </c>
      <c r="G69" s="2" t="str">
        <f>COMPLEX(E69,F69)</f>
        <v>3.51820022016143+37.4358808182075i</v>
      </c>
      <c r="H69" s="2">
        <f>IMABS(G69)</f>
        <v>37.60083649899534</v>
      </c>
      <c r="I69" s="2" t="str">
        <f>COMPLEX(E69-50,F69)</f>
        <v>-46.4817997798386+37.4358808182075i</v>
      </c>
      <c r="J69" s="2" t="str">
        <f>COMPLEX(E69+50,F69)</f>
        <v>53.5182002201614+37.4358808182075i</v>
      </c>
      <c r="K69" s="2" t="str">
        <f>IMDIV(I69,J69)</f>
        <v>-0.254633853103031+0.877614030405297i</v>
      </c>
      <c r="L69" s="2">
        <f>IMABS(K69)</f>
        <v>0.9138078493372255</v>
      </c>
      <c r="M69" s="2">
        <f t="shared" si="5"/>
        <v>22.203969092556576</v>
      </c>
    </row>
    <row r="70" spans="1:13" ht="14.25">
      <c r="A70" s="2">
        <v>-1.85000000000001</v>
      </c>
      <c r="B70" s="5">
        <f t="shared" si="0"/>
        <v>10102.97098456181</v>
      </c>
      <c r="C70" s="5">
        <f t="shared" si="1"/>
        <v>63478838.849060446</v>
      </c>
      <c r="D70" s="2">
        <f t="shared" si="2"/>
        <v>0.003917800343769984</v>
      </c>
      <c r="E70" s="2">
        <f t="shared" si="3"/>
        <v>3.698423023155257</v>
      </c>
      <c r="F70" s="2">
        <f t="shared" si="4"/>
        <v>37.752116223039884</v>
      </c>
      <c r="G70" s="2" t="str">
        <f>COMPLEX(E70,F70)</f>
        <v>3.69842302315526+37.7521162230399i</v>
      </c>
      <c r="H70" s="2">
        <f>IMABS(G70)</f>
        <v>37.93284344965609</v>
      </c>
      <c r="I70" s="2" t="str">
        <f>COMPLEX(E70-50,F70)</f>
        <v>-46.3015769768447+37.7521162230399i</v>
      </c>
      <c r="J70" s="2" t="str">
        <f>COMPLEX(E70+50,F70)</f>
        <v>53.6984230231553+37.7521162230399i</v>
      </c>
      <c r="K70" s="2" t="str">
        <f>IMDIV(I70,J70)</f>
        <v>-0.24626658143262+0.876174721310658i</v>
      </c>
      <c r="L70" s="2">
        <f>IMABS(K70)</f>
        <v>0.9101260195128575</v>
      </c>
      <c r="M70" s="2">
        <f t="shared" si="5"/>
        <v>21.253381781461474</v>
      </c>
    </row>
    <row r="71" spans="1:13" ht="14.25">
      <c r="A71" s="2">
        <v>-1.80000000000001</v>
      </c>
      <c r="B71" s="5">
        <f t="shared" si="0"/>
        <v>10103.5074454848</v>
      </c>
      <c r="C71" s="5">
        <f t="shared" si="1"/>
        <v>63482209.53244965</v>
      </c>
      <c r="D71" s="2">
        <f t="shared" si="2"/>
        <v>0.0038120149536955417</v>
      </c>
      <c r="E71" s="2">
        <f t="shared" si="3"/>
        <v>3.89245452048157</v>
      </c>
      <c r="F71" s="2">
        <f t="shared" si="4"/>
        <v>38.0820147079572</v>
      </c>
      <c r="G71" s="2" t="str">
        <f>COMPLEX(E71,F71)</f>
        <v>3.89245452048157+38.0820147079572i</v>
      </c>
      <c r="H71" s="2">
        <f>IMABS(G71)</f>
        <v>38.28042641365278</v>
      </c>
      <c r="I71" s="2" t="str">
        <f>COMPLEX(E71-50,F71)</f>
        <v>-46.1075454795184+38.0820147079572i</v>
      </c>
      <c r="J71" s="2" t="str">
        <f>COMPLEX(E71+50,F71)</f>
        <v>53.8924545204816+38.0820147079572i</v>
      </c>
      <c r="K71" s="2" t="str">
        <f>IMDIV(I71,J71)</f>
        <v>-0.237587902906472+0.874516500319403i</v>
      </c>
      <c r="L71" s="2">
        <f>IMABS(K71)</f>
        <v>0.9062158247009326</v>
      </c>
      <c r="M71" s="2">
        <f t="shared" si="5"/>
        <v>20.32555938805477</v>
      </c>
    </row>
    <row r="72" spans="1:13" ht="14.25">
      <c r="A72" s="2">
        <v>-1.75000000000001</v>
      </c>
      <c r="B72" s="5">
        <f t="shared" si="0"/>
        <v>10104.043906407791</v>
      </c>
      <c r="C72" s="5">
        <f t="shared" si="1"/>
        <v>63485580.215838864</v>
      </c>
      <c r="D72" s="2">
        <f t="shared" si="2"/>
        <v>0.0037062239466372215</v>
      </c>
      <c r="E72" s="2">
        <f t="shared" si="3"/>
        <v>4.101698452441815</v>
      </c>
      <c r="F72" s="2">
        <f t="shared" si="4"/>
        <v>38.42634638375698</v>
      </c>
      <c r="G72" s="2" t="str">
        <f>COMPLEX(E72,F72)</f>
        <v>4.10169845244182+38.426346383757i</v>
      </c>
      <c r="H72" s="2">
        <f>IMABS(G72)</f>
        <v>38.64463774703081</v>
      </c>
      <c r="I72" s="2" t="str">
        <f>COMPLEX(E72-50,F72)</f>
        <v>-45.8983015475582+38.426346383757i</v>
      </c>
      <c r="J72" s="2" t="str">
        <f>COMPLEX(E72+50,F72)</f>
        <v>54.1016984524418+38.426346383757i</v>
      </c>
      <c r="K72" s="2" t="str">
        <f>IMDIV(I72,J72)</f>
        <v>-0.228585028514412+0.872616483733738i</v>
      </c>
      <c r="L72" s="2">
        <f>IMABS(K72)</f>
        <v>0.9020591127774097</v>
      </c>
      <c r="M72" s="2">
        <f t="shared" si="5"/>
        <v>19.420480727876182</v>
      </c>
    </row>
    <row r="73" spans="1:13" ht="14.25">
      <c r="A73" s="2">
        <v>-1.70000000000001</v>
      </c>
      <c r="B73" s="5">
        <f aca="true" t="shared" si="6" ref="B73:B136">F0C+F0C*A73/Q</f>
        <v>10104.58036733078</v>
      </c>
      <c r="C73" s="5">
        <f aca="true" t="shared" si="7" ref="C73:C136">2*PI()*B73*1000</f>
        <v>63488950.89922806</v>
      </c>
      <c r="D73" s="2">
        <f aca="true" t="shared" si="8" ref="D73:D136">1-C73*C73*Llm*CCC</f>
        <v>0.0036004273225960226</v>
      </c>
      <c r="E73" s="2">
        <f aca="true" t="shared" si="9" ref="E73:E136">C73*C73*C73*C73*CCC*CCC*RR2R*Lxxx*Lxxx/(C73*C73*CCC*CCC*RR2R*RR2R+D73*D73)</f>
        <v>4.327735095993175</v>
      </c>
      <c r="F73" s="2">
        <f aca="true" t="shared" si="10" ref="F73:F136">C73*Llc+D73*C73*C73*C73*CCC*Lxxx*Lxxx/(C73*C73*CCC*CCC*RR2R*RR2R+D73*D73)</f>
        <v>38.78592004297174</v>
      </c>
      <c r="G73" s="2" t="str">
        <f>COMPLEX(E73,F73)</f>
        <v>4.32773509599317+38.7859200429717i</v>
      </c>
      <c r="H73" s="2">
        <f>IMABS(G73)</f>
        <v>39.02661764284582</v>
      </c>
      <c r="I73" s="2" t="str">
        <f>COMPLEX(E73-50,F73)</f>
        <v>-45.6722649040068+38.7859200429717i</v>
      </c>
      <c r="J73" s="2" t="str">
        <f>COMPLEX(E73+50,F73)</f>
        <v>54.3277350959932+38.7859200429717i</v>
      </c>
      <c r="K73" s="2" t="str">
        <f>IMDIV(I73,J73)</f>
        <v>-0.219245043913934+0.870449333153281i</v>
      </c>
      <c r="L73" s="2">
        <f>IMABS(K73)</f>
        <v>0.8976360236018909</v>
      </c>
      <c r="M73" s="2">
        <f aca="true" t="shared" si="11" ref="M73:M136">(1+L73)/(1-L73)</f>
        <v>18.538123374786604</v>
      </c>
    </row>
    <row r="74" spans="1:13" ht="14.25">
      <c r="A74" s="2">
        <v>-1.65000000000001</v>
      </c>
      <c r="B74" s="5">
        <f t="shared" si="6"/>
        <v>10105.11682825377</v>
      </c>
      <c r="C74" s="5">
        <f t="shared" si="7"/>
        <v>63492321.58261727</v>
      </c>
      <c r="D74" s="2">
        <f t="shared" si="8"/>
        <v>0.0034946250815709456</v>
      </c>
      <c r="E74" s="2">
        <f t="shared" si="9"/>
        <v>4.5723473916393</v>
      </c>
      <c r="F74" s="2">
        <f t="shared" si="10"/>
        <v>39.161581103345796</v>
      </c>
      <c r="G74" s="2" t="str">
        <f>COMPLEX(E74,F74)</f>
        <v>4.5723473916393+39.1615811033458i</v>
      </c>
      <c r="H74" s="2">
        <f>IMABS(G74)</f>
        <v>39.42760194563907</v>
      </c>
      <c r="I74" s="2" t="str">
        <f>COMPLEX(E74-50,F74)</f>
        <v>-45.4276526083607+39.1615811033458i</v>
      </c>
      <c r="J74" s="2" t="str">
        <f>COMPLEX(E74+50,F74)</f>
        <v>54.5723473916393+39.1615811033458i</v>
      </c>
      <c r="K74" s="2" t="str">
        <f>IMDIV(I74,J74)</f>
        <v>-0.20955502892235+0.867986986598993i</v>
      </c>
      <c r="L74" s="2">
        <f>IMABS(K74)</f>
        <v>0.892924811533338</v>
      </c>
      <c r="M74" s="2">
        <f t="shared" si="11"/>
        <v>17.678463504387885</v>
      </c>
    </row>
    <row r="75" spans="1:13" ht="14.25">
      <c r="A75" s="2">
        <v>-1.60000000000001</v>
      </c>
      <c r="B75" s="5">
        <f t="shared" si="6"/>
        <v>10105.65328917676</v>
      </c>
      <c r="C75" s="5">
        <f t="shared" si="7"/>
        <v>63495692.266006485</v>
      </c>
      <c r="D75" s="2">
        <f t="shared" si="8"/>
        <v>0.0033888172235619907</v>
      </c>
      <c r="E75" s="2">
        <f t="shared" si="9"/>
        <v>4.83755142377198</v>
      </c>
      <c r="F75" s="2">
        <f t="shared" si="10"/>
        <v>39.554207805090115</v>
      </c>
      <c r="G75" s="2" t="str">
        <f>COMPLEX(E75,F75)</f>
        <v>4.83755142377198+39.5542078050901i</v>
      </c>
      <c r="H75" s="2">
        <f>IMABS(G75)</f>
        <v>39.848930460752506</v>
      </c>
      <c r="I75" s="2" t="str">
        <f>COMPLEX(E75-50,F75)</f>
        <v>-45.162448576228+39.5542078050901i</v>
      </c>
      <c r="J75" s="2" t="str">
        <f>COMPLEX(E75+50,F75)</f>
        <v>54.837551423772+39.5542078050901i</v>
      </c>
      <c r="K75" s="2" t="str">
        <f>IMDIV(I75,J75)</f>
        <v>-0.199502210797496+0.865198362740567i</v>
      </c>
      <c r="L75" s="2">
        <f>IMABS(K75)</f>
        <v>0.8879016493970752</v>
      </c>
      <c r="M75" s="2">
        <f t="shared" si="11"/>
        <v>16.84147571523516</v>
      </c>
    </row>
    <row r="76" spans="1:13" ht="14.25">
      <c r="A76" s="2">
        <v>-1.55000000000001</v>
      </c>
      <c r="B76" s="5">
        <f t="shared" si="6"/>
        <v>10106.18975009975</v>
      </c>
      <c r="C76" s="5">
        <f t="shared" si="7"/>
        <v>63499062.94939568</v>
      </c>
      <c r="D76" s="2">
        <f t="shared" si="8"/>
        <v>0.003283003748570379</v>
      </c>
      <c r="E76" s="2">
        <f t="shared" si="9"/>
        <v>5.125632029705752</v>
      </c>
      <c r="F76" s="2">
        <f t="shared" si="10"/>
        <v>39.964705017512216</v>
      </c>
      <c r="G76" s="2" t="str">
        <f>COMPLEX(E76,F76)</f>
        <v>5.12563202970575+39.9647050175122i</v>
      </c>
      <c r="H76" s="2">
        <f>IMABS(G76)</f>
        <v>40.29205567901333</v>
      </c>
      <c r="I76" s="2" t="str">
        <f>COMPLEX(E76-50,F76)</f>
        <v>-44.8743679702942+39.9647050175122i</v>
      </c>
      <c r="J76" s="2" t="str">
        <f>COMPLEX(E76+50,F76)</f>
        <v>55.1256320297058+39.9647050175122i</v>
      </c>
      <c r="K76" s="2" t="str">
        <f>IMDIV(I76,J76)</f>
        <v>-0.189074158742087+0.862049036870292i</v>
      </c>
      <c r="L76" s="2">
        <f>IMABS(K76)</f>
        <v>0.8825404123738618</v>
      </c>
      <c r="M76" s="2">
        <f t="shared" si="11"/>
        <v>16.027132824319075</v>
      </c>
    </row>
    <row r="77" spans="1:13" ht="14.25">
      <c r="A77" s="2">
        <v>-1.50000000000001</v>
      </c>
      <c r="B77" s="5">
        <f t="shared" si="6"/>
        <v>10106.726211022738</v>
      </c>
      <c r="C77" s="5">
        <f t="shared" si="7"/>
        <v>63502433.63278488</v>
      </c>
      <c r="D77" s="2">
        <f t="shared" si="8"/>
        <v>0.003177184656594889</v>
      </c>
      <c r="E77" s="2">
        <f t="shared" si="9"/>
        <v>5.439184447142064</v>
      </c>
      <c r="F77" s="2">
        <f t="shared" si="10"/>
        <v>40.39399479389478</v>
      </c>
      <c r="G77" s="2" t="str">
        <f>COMPLEX(E77,F77)</f>
        <v>5.43918444714206+40.3939947938948i</v>
      </c>
      <c r="H77" s="2">
        <f>IMABS(G77)</f>
        <v>40.758551775783594</v>
      </c>
      <c r="I77" s="2" t="str">
        <f>COMPLEX(E77-50,F77)</f>
        <v>-44.5608155528579+40.3939947938948i</v>
      </c>
      <c r="J77" s="2" t="str">
        <f>COMPLEX(E77+50,F77)</f>
        <v>55.4391844471421+40.3939947938948i</v>
      </c>
      <c r="K77" s="2" t="str">
        <f>IMDIV(I77,J77)</f>
        <v>-0.178259028533227+0.858500887757634i</v>
      </c>
      <c r="L77" s="2">
        <f>IMABS(K77)</f>
        <v>0.8768124403395835</v>
      </c>
      <c r="M77" s="2">
        <f t="shared" si="11"/>
        <v>15.235405632786915</v>
      </c>
    </row>
    <row r="78" spans="1:13" ht="14.25">
      <c r="A78" s="2">
        <v>-1.45000000000001</v>
      </c>
      <c r="B78" s="5">
        <f t="shared" si="6"/>
        <v>10107.26267194573</v>
      </c>
      <c r="C78" s="5">
        <f t="shared" si="7"/>
        <v>63505804.31617409</v>
      </c>
      <c r="D78" s="2">
        <f t="shared" si="8"/>
        <v>0.0030713599476358544</v>
      </c>
      <c r="E78" s="2">
        <f t="shared" si="9"/>
        <v>5.781163060845831</v>
      </c>
      <c r="F78" s="2">
        <f t="shared" si="10"/>
        <v>40.84300252376556</v>
      </c>
      <c r="G78" s="2" t="str">
        <f>COMPLEX(E78,F78)</f>
        <v>5.78116306084583+40.8430025237656i</v>
      </c>
      <c r="H78" s="2">
        <f>IMABS(G78)</f>
        <v>41.25012365426813</v>
      </c>
      <c r="I78" s="2" t="str">
        <f>COMPLEX(E78-50,F78)</f>
        <v>-44.2188369391542+40.8430025237656i</v>
      </c>
      <c r="J78" s="2" t="str">
        <f>COMPLEX(E78+50,F78)</f>
        <v>55.7811630608458+40.8430025237656i</v>
      </c>
      <c r="K78" s="2" t="str">
        <f>IMDIV(I78,J78)</f>
        <v>-0.167045867888451+0.854511715281461i</v>
      </c>
      <c r="L78" s="2">
        <f>IMABS(K78)</f>
        <v>0.8706862773306298</v>
      </c>
      <c r="M78" s="2">
        <f t="shared" si="11"/>
        <v>14.466262657317557</v>
      </c>
    </row>
    <row r="79" spans="1:13" ht="14.25">
      <c r="A79" s="2">
        <v>-1.40000000000001</v>
      </c>
      <c r="B79" s="5">
        <f t="shared" si="6"/>
        <v>10107.799132868719</v>
      </c>
      <c r="C79" s="5">
        <f t="shared" si="7"/>
        <v>63509174.99956329</v>
      </c>
      <c r="D79" s="2">
        <f t="shared" si="8"/>
        <v>0.0029655296216933857</v>
      </c>
      <c r="E79" s="2">
        <f t="shared" si="9"/>
        <v>6.154938474043499</v>
      </c>
      <c r="F79" s="2">
        <f t="shared" si="10"/>
        <v>41.31263714414989</v>
      </c>
      <c r="G79" s="2" t="str">
        <f>COMPLEX(E79,F79)</f>
        <v>6.1549384740435+41.3126371441499i</v>
      </c>
      <c r="H79" s="2">
        <f>IMABS(G79)</f>
        <v>41.768615675210675</v>
      </c>
      <c r="I79" s="2" t="str">
        <f>COMPLEX(E79-50,F79)</f>
        <v>-43.8450615259565+41.3126371441499i</v>
      </c>
      <c r="J79" s="2" t="str">
        <f>COMPLEX(E79+50,F79)</f>
        <v>56.1549384740435+41.3126371441499i</v>
      </c>
      <c r="K79" s="2" t="str">
        <f>IMDIV(I79,J79)</f>
        <v>-0.155424995148163+0.850034829864539i</v>
      </c>
      <c r="L79" s="2">
        <f>IMABS(K79)</f>
        <v>0.8641273870788047</v>
      </c>
      <c r="M79" s="2">
        <f t="shared" si="11"/>
        <v>13.719669821614298</v>
      </c>
    </row>
    <row r="80" spans="1:13" ht="14.25">
      <c r="A80" s="2">
        <v>-1.35000000000001</v>
      </c>
      <c r="B80" s="5">
        <f t="shared" si="6"/>
        <v>10108.335593791708</v>
      </c>
      <c r="C80" s="5">
        <f t="shared" si="7"/>
        <v>63512545.6829525</v>
      </c>
      <c r="D80" s="2">
        <f t="shared" si="8"/>
        <v>0.00285969367876715</v>
      </c>
      <c r="E80" s="2">
        <f t="shared" si="9"/>
        <v>6.564364300836013</v>
      </c>
      <c r="F80" s="2">
        <f t="shared" si="10"/>
        <v>41.80376335215472</v>
      </c>
      <c r="G80" s="2" t="str">
        <f>COMPLEX(E80,F80)</f>
        <v>6.56436430083601+41.8037633521547i</v>
      </c>
      <c r="H80" s="2">
        <f>IMABS(G80)</f>
        <v>42.31601953252506</v>
      </c>
      <c r="I80" s="2" t="str">
        <f>COMPLEX(E80-50,F80)</f>
        <v>-43.435635699164+41.8037633521547i</v>
      </c>
      <c r="J80" s="2" t="str">
        <f>COMPLEX(E80+50,F80)</f>
        <v>56.564364300836+41.8037633521547i</v>
      </c>
      <c r="K80" s="2" t="str">
        <f>IMDIV(I80,J80)</f>
        <v>-0.143388466099131+0.845018616353208i</v>
      </c>
      <c r="L80" s="2">
        <f>IMABS(K80)</f>
        <v>0.8570978440025104</v>
      </c>
      <c r="M80" s="2">
        <f t="shared" si="11"/>
        <v>12.995590101769599</v>
      </c>
    </row>
    <row r="81" spans="1:13" ht="14.25">
      <c r="A81" s="2">
        <v>-1.30000000000001</v>
      </c>
      <c r="B81" s="5">
        <f t="shared" si="6"/>
        <v>10108.872054714699</v>
      </c>
      <c r="C81" s="5">
        <f t="shared" si="7"/>
        <v>63515916.3663417</v>
      </c>
      <c r="D81" s="2">
        <f t="shared" si="8"/>
        <v>0.0027538521188578136</v>
      </c>
      <c r="E81" s="2">
        <f t="shared" si="9"/>
        <v>7.013855238068105</v>
      </c>
      <c r="F81" s="2">
        <f t="shared" si="10"/>
        <v>42.31716306571309</v>
      </c>
      <c r="G81" s="2" t="str">
        <f>COMPLEX(E81,F81)</f>
        <v>7.01385523806811+42.3171630657131i</v>
      </c>
      <c r="H81" s="2">
        <f>IMABS(G81)</f>
        <v>42.89448047512324</v>
      </c>
      <c r="I81" s="2" t="str">
        <f>COMPLEX(E81-50,F81)</f>
        <v>-42.9861447619319+42.3171630657131i</v>
      </c>
      <c r="J81" s="2" t="str">
        <f>COMPLEX(E81+50,F81)</f>
        <v>57.0138552380681+42.3171630657131i</v>
      </c>
      <c r="K81" s="2" t="str">
        <f>IMDIV(I81,J81)</f>
        <v>-0.130930646269748+0.839406077248652i</v>
      </c>
      <c r="L81" s="2">
        <f>IMABS(K81)</f>
        <v>0.849555999716666</v>
      </c>
      <c r="M81" s="2">
        <f t="shared" si="11"/>
        <v>12.293983118192564</v>
      </c>
    </row>
    <row r="82" spans="1:13" ht="14.25">
      <c r="A82" s="2">
        <v>-1.25000000000001</v>
      </c>
      <c r="B82" s="5">
        <f t="shared" si="6"/>
        <v>10109.408515637688</v>
      </c>
      <c r="C82" s="5">
        <f t="shared" si="7"/>
        <v>63519287.04973091</v>
      </c>
      <c r="D82" s="2">
        <f t="shared" si="8"/>
        <v>0.00264800494196471</v>
      </c>
      <c r="E82" s="2">
        <f t="shared" si="9"/>
        <v>7.50847810121606</v>
      </c>
      <c r="F82" s="2">
        <f t="shared" si="10"/>
        <v>42.853482447794946</v>
      </c>
      <c r="G82" s="2" t="str">
        <f>COMPLEX(E82,F82)</f>
        <v>7.50847810121606+42.8534824477949i</v>
      </c>
      <c r="H82" s="2">
        <f>IMABS(G82)</f>
        <v>43.506300708057296</v>
      </c>
      <c r="I82" s="2" t="str">
        <f>COMPLEX(E82-50,F82)</f>
        <v>-42.4915218987839+42.8534824477949i</v>
      </c>
      <c r="J82" s="2" t="str">
        <f>COMPLEX(E82+50,F82)</f>
        <v>57.5084781012161+42.8534824477949i</v>
      </c>
      <c r="K82" s="2" t="str">
        <f>IMDIV(I82,J82)</f>
        <v>-0.118048908760789+0.833134363302574i</v>
      </c>
      <c r="L82" s="2">
        <f>IMABS(K82)</f>
        <v>0.8414561261142486</v>
      </c>
      <c r="M82" s="2">
        <f t="shared" si="11"/>
        <v>11.614804665623495</v>
      </c>
    </row>
    <row r="83" spans="1:13" ht="14.25">
      <c r="A83" s="2">
        <v>-1.20000000000001</v>
      </c>
      <c r="B83" s="5">
        <f t="shared" si="6"/>
        <v>10109.944976560677</v>
      </c>
      <c r="C83" s="5">
        <f t="shared" si="7"/>
        <v>63522657.73312011</v>
      </c>
      <c r="D83" s="2">
        <f t="shared" si="8"/>
        <v>0.0025421521480882836</v>
      </c>
      <c r="E83" s="2">
        <f t="shared" si="9"/>
        <v>8.054057551142872</v>
      </c>
      <c r="F83" s="2">
        <f t="shared" si="10"/>
        <v>43.413159563304106</v>
      </c>
      <c r="G83" s="2" t="str">
        <f>COMPLEX(E83,F83)</f>
        <v>8.05405755114287+43.4131595633041i</v>
      </c>
      <c r="H83" s="2">
        <f>IMABS(G83)</f>
        <v>44.15393828760945</v>
      </c>
      <c r="I83" s="2" t="str">
        <f>COMPLEX(E83-50,F83)</f>
        <v>-41.9459424488571+43.4131595633041i</v>
      </c>
      <c r="J83" s="2" t="str">
        <f>COMPLEX(E83+50,F83)</f>
        <v>58.0540575511429+43.4131595633041i</v>
      </c>
      <c r="K83" s="2" t="str">
        <f>IMDIV(I83,J83)</f>
        <v>-0.104744480555252+0.826134303683662i</v>
      </c>
      <c r="L83" s="2">
        <f>IMABS(K83)</f>
        <v>0.8327480374817335</v>
      </c>
      <c r="M83" s="2">
        <f t="shared" si="11"/>
        <v>10.958006171566264</v>
      </c>
    </row>
    <row r="84" spans="1:13" ht="14.25">
      <c r="A84" s="2">
        <v>-1.15000000000001</v>
      </c>
      <c r="B84" s="5">
        <f t="shared" si="6"/>
        <v>10110.481437483668</v>
      </c>
      <c r="C84" s="5">
        <f t="shared" si="7"/>
        <v>63526028.41650932</v>
      </c>
      <c r="D84" s="2">
        <f t="shared" si="8"/>
        <v>0.002436293737228201</v>
      </c>
      <c r="E84" s="2">
        <f t="shared" si="9"/>
        <v>8.657298116600812</v>
      </c>
      <c r="F84" s="2">
        <f t="shared" si="10"/>
        <v>43.99632607579521</v>
      </c>
      <c r="G84" s="2" t="str">
        <f>COMPLEX(E84,F84)</f>
        <v>8.65729811660081+43.9963260757952i</v>
      </c>
      <c r="H84" s="2">
        <f>IMABS(G84)</f>
        <v>44.83999909508694</v>
      </c>
      <c r="I84" s="2" t="str">
        <f>COMPLEX(E84-50,F84)</f>
        <v>-41.3427018833992+43.9963260757952i</v>
      </c>
      <c r="J84" s="2" t="str">
        <f>COMPLEX(E84+50,F84)</f>
        <v>58.6572981166008+43.9963260757952i</v>
      </c>
      <c r="K84" s="2" t="str">
        <f>IMDIV(I84,J84)</f>
        <v>-9.10234631211422E-002+0.81832995349365i</v>
      </c>
      <c r="L84" s="2">
        <f>IMABS(K84)</f>
        <v>0.823376696065346</v>
      </c>
      <c r="M84" s="2">
        <f t="shared" si="11"/>
        <v>10.323534071924891</v>
      </c>
    </row>
    <row r="85" spans="1:13" ht="14.25">
      <c r="A85" s="2">
        <v>-1.10000000000001</v>
      </c>
      <c r="B85" s="5">
        <f t="shared" si="6"/>
        <v>10111.017898406657</v>
      </c>
      <c r="C85" s="5">
        <f t="shared" si="7"/>
        <v>63529399.099898525</v>
      </c>
      <c r="D85" s="2">
        <f t="shared" si="8"/>
        <v>0.002330429709384574</v>
      </c>
      <c r="E85" s="2">
        <f t="shared" si="9"/>
        <v>9.325923697660865</v>
      </c>
      <c r="F85" s="2">
        <f t="shared" si="10"/>
        <v>44.60267418411731</v>
      </c>
      <c r="G85" s="2" t="str">
        <f>COMPLEX(E85,F85)</f>
        <v>9.32592369766087+44.6026741841173i</v>
      </c>
      <c r="H85" s="2">
        <f>IMABS(G85)</f>
        <v>45.56721844911226</v>
      </c>
      <c r="I85" s="2" t="str">
        <f>COMPLEX(E85-50,F85)</f>
        <v>-40.6740763023391+44.6026741841173i</v>
      </c>
      <c r="J85" s="2" t="str">
        <f>COMPLEX(E85+50,F85)</f>
        <v>59.3259236976609+44.6026741841173i</v>
      </c>
      <c r="K85" s="2" t="str">
        <f>IMDIV(I85,J85)</f>
        <v>-7.68980557381705E-002+0.8096381837118i</v>
      </c>
      <c r="L85" s="2">
        <f>IMABS(K85)</f>
        <v>0.8132818081701159</v>
      </c>
      <c r="M85" s="2">
        <f t="shared" si="11"/>
        <v>9.711329091180183</v>
      </c>
    </row>
    <row r="86" spans="1:13" ht="14.25">
      <c r="A86" s="2">
        <v>-1.05000000000001</v>
      </c>
      <c r="B86" s="5">
        <f t="shared" si="6"/>
        <v>10111.554359329648</v>
      </c>
      <c r="C86" s="5">
        <f t="shared" si="7"/>
        <v>63532769.78328774</v>
      </c>
      <c r="D86" s="2">
        <f t="shared" si="8"/>
        <v>0.0022245600645571795</v>
      </c>
      <c r="E86" s="2">
        <f t="shared" si="9"/>
        <v>10.068834801846036</v>
      </c>
      <c r="F86" s="2">
        <f t="shared" si="10"/>
        <v>45.231277090964625</v>
      </c>
      <c r="G86" s="2" t="str">
        <f>COMPLEX(E86,F86)</f>
        <v>10.068834801846+45.2312770909646i</v>
      </c>
      <c r="H86" s="2">
        <f>IMABS(G86)</f>
        <v>46.33842748245223</v>
      </c>
      <c r="I86" s="2" t="str">
        <f>COMPLEX(E86-50,F86)</f>
        <v>-39.931165198154+45.2312770909646i</v>
      </c>
      <c r="J86" s="2" t="str">
        <f>COMPLEX(E86+50,F86)</f>
        <v>60.068834801846+45.2312770909646i</v>
      </c>
      <c r="K86" s="2" t="str">
        <f>IMDIV(I86,J86)</f>
        <v>-6.23880119434036E-002+0.799968348060155i</v>
      </c>
      <c r="L86" s="2">
        <f>IMABS(K86)</f>
        <v>0.8023974214392413</v>
      </c>
      <c r="M86" s="2">
        <f t="shared" si="11"/>
        <v>9.1213254126896</v>
      </c>
    </row>
    <row r="87" spans="1:13" ht="14.25">
      <c r="A87" s="2">
        <v>-1.00000000000001</v>
      </c>
      <c r="B87" s="5">
        <f t="shared" si="6"/>
        <v>10112.090820252637</v>
      </c>
      <c r="C87" s="5">
        <f t="shared" si="7"/>
        <v>63536140.466676936</v>
      </c>
      <c r="D87" s="2">
        <f t="shared" si="8"/>
        <v>0.0021186848027470173</v>
      </c>
      <c r="E87" s="2">
        <f t="shared" si="9"/>
        <v>10.896281971577746</v>
      </c>
      <c r="F87" s="2">
        <f t="shared" si="10"/>
        <v>45.880347508103895</v>
      </c>
      <c r="G87" s="2" t="str">
        <f>COMPLEX(E87,F87)</f>
        <v>10.8962819715777+45.8803475081039i</v>
      </c>
      <c r="H87" s="2">
        <f>IMABS(G87)</f>
        <v>47.15649741306605</v>
      </c>
      <c r="I87" s="2" t="str">
        <f>COMPLEX(E87-50,F87)</f>
        <v>-39.1037180284223+45.8803475081039i</v>
      </c>
      <c r="J87" s="2" t="str">
        <f>COMPLEX(E87+50,F87)</f>
        <v>60.8962819715778+45.8803475081039i</v>
      </c>
      <c r="K87" s="2" t="str">
        <f>IMDIV(I87,J87)</f>
        <v>-4.75223602179651E-002+0.789222073225109i</v>
      </c>
      <c r="L87" s="2">
        <f>IMABS(K87)</f>
        <v>0.7906515386606323</v>
      </c>
      <c r="M87" s="2">
        <f t="shared" si="11"/>
        <v>8.553449723033157</v>
      </c>
    </row>
    <row r="88" spans="1:13" ht="14.25">
      <c r="A88" s="2">
        <v>-0.95000000000001</v>
      </c>
      <c r="B88" s="5">
        <f t="shared" si="6"/>
        <v>10112.627281175626</v>
      </c>
      <c r="C88" s="5">
        <f t="shared" si="7"/>
        <v>63539511.150066145</v>
      </c>
      <c r="D88" s="2">
        <f t="shared" si="8"/>
        <v>0.002012803923952866</v>
      </c>
      <c r="E88" s="2">
        <f t="shared" si="9"/>
        <v>11.820050663807717</v>
      </c>
      <c r="F88" s="2">
        <f t="shared" si="10"/>
        <v>46.5469138612039</v>
      </c>
      <c r="G88" s="2" t="str">
        <f>COMPLEX(E88,F88)</f>
        <v>11.8200506638077+46.5469138612039i</v>
      </c>
      <c r="H88" s="2">
        <f>IMABS(G88)</f>
        <v>48.02425207847923</v>
      </c>
      <c r="I88" s="2" t="str">
        <f>COMPLEX(E88-50,F88)</f>
        <v>-38.1799493361923+46.5469138612039i</v>
      </c>
      <c r="J88" s="2" t="str">
        <f>COMPLEX(E88+50,F88)</f>
        <v>61.8200506638077+46.5469138612039i</v>
      </c>
      <c r="K88" s="2" t="str">
        <f>IMDIV(I88,J88)</f>
        <v>-3.23414186686991E-002+0.777293233734876i</v>
      </c>
      <c r="L88" s="2">
        <f>IMABS(K88)</f>
        <v>0.7779657695371467</v>
      </c>
      <c r="M88" s="2">
        <f t="shared" si="11"/>
        <v>8.007620112587114</v>
      </c>
    </row>
    <row r="89" spans="1:13" ht="14.25">
      <c r="A89" s="2">
        <v>-0.90000000000001</v>
      </c>
      <c r="B89" s="5">
        <f t="shared" si="6"/>
        <v>10113.163742098617</v>
      </c>
      <c r="C89" s="5">
        <f t="shared" si="7"/>
        <v>63542881.833455354</v>
      </c>
      <c r="D89" s="2">
        <f t="shared" si="8"/>
        <v>0.00190691742817517</v>
      </c>
      <c r="E89" s="2">
        <f t="shared" si="9"/>
        <v>12.853647394847693</v>
      </c>
      <c r="F89" s="2">
        <f t="shared" si="10"/>
        <v>47.226387843977115</v>
      </c>
      <c r="G89" s="2" t="str">
        <f>COMPLEX(E89,F89)</f>
        <v>12.8536473948477+47.2263878439771i</v>
      </c>
      <c r="H89" s="2">
        <f>IMABS(G89)</f>
        <v>48.9443353222906</v>
      </c>
      <c r="I89" s="2" t="str">
        <f>COMPLEX(E89-50,F89)</f>
        <v>-37.1463526051523+47.2263878439771i</v>
      </c>
      <c r="J89" s="2" t="str">
        <f>COMPLEX(E89+50,F89)</f>
        <v>62.8536473948477+47.2263878439771i</v>
      </c>
      <c r="K89" s="2" t="str">
        <f>IMDIV(I89,J89)</f>
        <v>-1.68991288075472E-002+0.764068190881224i</v>
      </c>
      <c r="L89" s="2">
        <f>IMABS(K89)</f>
        <v>0.7642550496208452</v>
      </c>
      <c r="M89" s="2">
        <f t="shared" si="11"/>
        <v>7.483744813126846</v>
      </c>
    </row>
    <row r="90" spans="1:13" ht="14.25">
      <c r="A90" s="2">
        <v>-0.85000000000001</v>
      </c>
      <c r="B90" s="5">
        <f t="shared" si="6"/>
        <v>10113.700203021606</v>
      </c>
      <c r="C90" s="5">
        <f t="shared" si="7"/>
        <v>63546252.516844556</v>
      </c>
      <c r="D90" s="2">
        <f t="shared" si="8"/>
        <v>0.001801025315414262</v>
      </c>
      <c r="E90" s="2">
        <f t="shared" si="9"/>
        <v>14.012467981521002</v>
      </c>
      <c r="F90" s="2">
        <f t="shared" si="10"/>
        <v>47.911989853861826</v>
      </c>
      <c r="G90" s="2" t="str">
        <f>COMPLEX(E90,F90)</f>
        <v>14.012467981521+47.9119898538618i</v>
      </c>
      <c r="H90" s="2">
        <f>IMABS(G90)</f>
        <v>49.91901472074251</v>
      </c>
      <c r="I90" s="2" t="str">
        <f>COMPLEX(E90-50,F90)</f>
        <v>-35.987532018479+47.9119898538618i</v>
      </c>
      <c r="J90" s="2" t="str">
        <f>COMPLEX(E90+50,F90)</f>
        <v>64.012467981521+47.9119898538618i</v>
      </c>
      <c r="K90" s="2" t="str">
        <f>IMDIV(I90,J90)</f>
        <v>-1.26572396992285E-003+0.749426396459439i</v>
      </c>
      <c r="L90" s="2">
        <f>IMABS(K90)</f>
        <v>0.7494274653142546</v>
      </c>
      <c r="M90" s="2">
        <f t="shared" si="11"/>
        <v>6.981720752070025</v>
      </c>
    </row>
    <row r="91" spans="1:13" ht="14.25">
      <c r="A91" s="2">
        <v>-0.80000000000001</v>
      </c>
      <c r="B91" s="5">
        <f t="shared" si="6"/>
        <v>10114.236663944595</v>
      </c>
      <c r="C91" s="5">
        <f t="shared" si="7"/>
        <v>63549623.20023376</v>
      </c>
      <c r="D91" s="2">
        <f t="shared" si="8"/>
        <v>0.001695127585669809</v>
      </c>
      <c r="E91" s="2">
        <f t="shared" si="9"/>
        <v>15.31391429424633</v>
      </c>
      <c r="F91" s="2">
        <f t="shared" si="10"/>
        <v>48.593991115755344</v>
      </c>
      <c r="G91" s="2" t="str">
        <f>COMPLEX(E91,F91)</f>
        <v>15.3139142942463+48.5939911157553i</v>
      </c>
      <c r="H91" s="2">
        <f>IMABS(G91)</f>
        <v>50.949896403914565</v>
      </c>
      <c r="I91" s="2" t="str">
        <f>COMPLEX(E91-50,F91)</f>
        <v>-34.6860857057537+48.5939911157553i</v>
      </c>
      <c r="J91" s="2" t="str">
        <f>COMPLEX(E91+50,F91)</f>
        <v>65.3139142942463+48.5939911157553i</v>
      </c>
      <c r="K91" s="2" t="str">
        <f>IMDIV(I91,J91)</f>
        <v>1.44692686539374E-002+0.73324148645541i</v>
      </c>
      <c r="L91" s="2">
        <f>IMABS(K91)</f>
        <v>0.7333842357146212</v>
      </c>
      <c r="M91" s="2">
        <f t="shared" si="11"/>
        <v>6.501431902800955</v>
      </c>
    </row>
    <row r="92" spans="1:13" ht="14.25">
      <c r="A92" s="2">
        <v>-0.75000000000001</v>
      </c>
      <c r="B92" s="5">
        <f t="shared" si="6"/>
        <v>10114.773124867586</v>
      </c>
      <c r="C92" s="5">
        <f t="shared" si="7"/>
        <v>63552993.88362297</v>
      </c>
      <c r="D92" s="2">
        <f t="shared" si="8"/>
        <v>0.0015892242389417</v>
      </c>
      <c r="E92" s="2">
        <f t="shared" si="9"/>
        <v>16.777403394076682</v>
      </c>
      <c r="F92" s="2">
        <f t="shared" si="10"/>
        <v>49.25872435836369</v>
      </c>
      <c r="G92" s="2" t="str">
        <f>COMPLEX(E92,F92)</f>
        <v>16.7774033940767+49.2587243583637i</v>
      </c>
      <c r="H92" s="2">
        <f>IMABS(G92)</f>
        <v>52.037517139664054</v>
      </c>
      <c r="I92" s="2" t="str">
        <f>COMPLEX(E92-50,F92)</f>
        <v>-33.2225966059233+49.2587243583637i</v>
      </c>
      <c r="J92" s="2" t="str">
        <f>COMPLEX(E92+50,F92)</f>
        <v>66.7774033940767+49.2587243583637i</v>
      </c>
      <c r="K92" s="2" t="str">
        <f>IMDIV(I92,J92)</f>
        <v>3.01937196096583E-002+0.715383016090668i</v>
      </c>
      <c r="L92" s="2">
        <f>IMABS(K92)</f>
        <v>0.7160199162138212</v>
      </c>
      <c r="M92" s="2">
        <f t="shared" si="11"/>
        <v>6.04274741149062</v>
      </c>
    </row>
    <row r="93" spans="1:13" ht="14.25">
      <c r="A93" s="2">
        <v>-0.700000000000021</v>
      </c>
      <c r="B93" s="5">
        <f t="shared" si="6"/>
        <v>10115.309585790576</v>
      </c>
      <c r="C93" s="5">
        <f t="shared" si="7"/>
        <v>63556364.56701217</v>
      </c>
      <c r="D93" s="2">
        <f t="shared" si="8"/>
        <v>0.001483315275230157</v>
      </c>
      <c r="E93" s="2">
        <f t="shared" si="9"/>
        <v>18.42417867399824</v>
      </c>
      <c r="F93" s="2">
        <f t="shared" si="10"/>
        <v>49.887311866749</v>
      </c>
      <c r="G93" s="2" t="str">
        <f>COMPLEX(E93,F93)</f>
        <v>18.4241786739982+49.887311866749i</v>
      </c>
      <c r="H93" s="2">
        <f>IMABS(G93)</f>
        <v>53.18076950460276</v>
      </c>
      <c r="I93" s="2" t="str">
        <f>COMPLEX(E93-50,F93)</f>
        <v>-31.5758213260018+49.887311866749i</v>
      </c>
      <c r="J93" s="2" t="str">
        <f>COMPLEX(E93+50,F93)</f>
        <v>68.4241786739982+49.887311866749i</v>
      </c>
      <c r="K93" s="2" t="str">
        <f>IMDIV(I93,J93)</f>
        <v>4.57693485510811E-002+0.695719013719535i</v>
      </c>
      <c r="L93" s="2">
        <f>IMABS(K93)</f>
        <v>0.6972229050437693</v>
      </c>
      <c r="M93" s="2">
        <f t="shared" si="11"/>
        <v>5.605519483860292</v>
      </c>
    </row>
    <row r="94" spans="1:13" ht="14.25">
      <c r="A94" s="2">
        <v>-0.65000000000002</v>
      </c>
      <c r="B94" s="5">
        <f t="shared" si="6"/>
        <v>10115.846046713565</v>
      </c>
      <c r="C94" s="5">
        <f t="shared" si="7"/>
        <v>63559735.25040137</v>
      </c>
      <c r="D94" s="2">
        <f t="shared" si="8"/>
        <v>0.0013774006945352912</v>
      </c>
      <c r="E94" s="2">
        <f t="shared" si="9"/>
        <v>20.276782456950897</v>
      </c>
      <c r="F94" s="2">
        <f t="shared" si="10"/>
        <v>50.4540668335327</v>
      </c>
      <c r="G94" s="2" t="str">
        <f>COMPLEX(E94,F94)</f>
        <v>20.2767824569509+50.4540668335327i</v>
      </c>
      <c r="H94" s="2">
        <f>IMABS(G94)</f>
        <v>54.3761047414128</v>
      </c>
      <c r="I94" s="2" t="str">
        <f>COMPLEX(E94-50,F94)</f>
        <v>-29.7232175430491+50.4540668335327i</v>
      </c>
      <c r="J94" s="2" t="str">
        <f>COMPLEX(E94+50,F94)</f>
        <v>70.2767824569509+50.4540668335327i</v>
      </c>
      <c r="K94" s="2" t="str">
        <f>IMDIV(I94,J94)</f>
        <v>6.10280564894108E-002+0.674119553235318i</v>
      </c>
      <c r="L94" s="2">
        <f>IMABS(K94)</f>
        <v>0.6768763518790263</v>
      </c>
      <c r="M94" s="2">
        <f t="shared" si="11"/>
        <v>5.189581021477028</v>
      </c>
    </row>
    <row r="95" spans="1:13" ht="14.25">
      <c r="A95" s="2">
        <v>-0.60000000000002</v>
      </c>
      <c r="B95" s="5">
        <f t="shared" si="6"/>
        <v>10116.382507636556</v>
      </c>
      <c r="C95" s="5">
        <f t="shared" si="7"/>
        <v>63563105.93379058</v>
      </c>
      <c r="D95" s="2">
        <f t="shared" si="8"/>
        <v>0.0012714804968566584</v>
      </c>
      <c r="E95" s="2">
        <f t="shared" si="9"/>
        <v>22.357979748011342</v>
      </c>
      <c r="F95" s="2">
        <f t="shared" si="10"/>
        <v>50.92455268170819</v>
      </c>
      <c r="G95" s="2" t="str">
        <f>COMPLEX(E95,F95)</f>
        <v>22.3579797480113+50.9245526817082i</v>
      </c>
      <c r="H95" s="2">
        <f>IMABS(G95)</f>
        <v>55.616448324614886</v>
      </c>
      <c r="I95" s="2" t="str">
        <f>COMPLEX(E95-50,F95)</f>
        <v>-27.6420202519887+50.9245526817082i</v>
      </c>
      <c r="J95" s="2" t="str">
        <f>COMPLEX(E95+50,F95)</f>
        <v>72.3579797480113+50.9245526817082i</v>
      </c>
      <c r="K95" s="2" t="str">
        <f>IMDIV(I95,J95)</f>
        <v>7.57683339602382E-002+0.65046155698727i</v>
      </c>
      <c r="L95" s="2">
        <f>IMABS(K95)</f>
        <v>0.6548595861323355</v>
      </c>
      <c r="M95" s="2">
        <f t="shared" si="11"/>
        <v>4.794743007890262</v>
      </c>
    </row>
    <row r="96" spans="1:13" ht="14.25">
      <c r="A96" s="2">
        <v>-0.55000000000002</v>
      </c>
      <c r="B96" s="5">
        <f t="shared" si="6"/>
        <v>10116.918968559545</v>
      </c>
      <c r="C96" s="5">
        <f t="shared" si="7"/>
        <v>63566476.61717979</v>
      </c>
      <c r="D96" s="2">
        <f t="shared" si="8"/>
        <v>0.0011655546821943696</v>
      </c>
      <c r="E96" s="2">
        <f t="shared" si="9"/>
        <v>24.688833546136106</v>
      </c>
      <c r="F96" s="2">
        <f t="shared" si="10"/>
        <v>51.25335507650624</v>
      </c>
      <c r="G96" s="2" t="str">
        <f>COMPLEX(E96,F96)</f>
        <v>24.6888335461361+51.2533550765062i</v>
      </c>
      <c r="H96" s="2">
        <f>IMABS(G96)</f>
        <v>56.88976101608478</v>
      </c>
      <c r="I96" s="2" t="str">
        <f>COMPLEX(E96-50,F96)</f>
        <v>-25.3111664538639+51.2533550765062i</v>
      </c>
      <c r="J96" s="2" t="str">
        <f>COMPLEX(E96+50,F96)</f>
        <v>74.6888335461361+51.2533550765062i</v>
      </c>
      <c r="K96" s="2" t="str">
        <f>IMDIV(I96,J96)</f>
        <v>8.9752034879678E-002+0.624635035104155i</v>
      </c>
      <c r="L96" s="2">
        <f>IMABS(K96)</f>
        <v>0.631050199940236</v>
      </c>
      <c r="M96" s="2">
        <f t="shared" si="11"/>
        <v>4.4207916623780035</v>
      </c>
    </row>
    <row r="97" spans="1:13" ht="14.25">
      <c r="A97" s="2">
        <v>-0.50000000000002</v>
      </c>
      <c r="B97" s="5">
        <f t="shared" si="6"/>
        <v>10117.455429482534</v>
      </c>
      <c r="C97" s="5">
        <f t="shared" si="7"/>
        <v>63569847.30056899</v>
      </c>
      <c r="D97" s="2">
        <f t="shared" si="8"/>
        <v>0.00105962325054898</v>
      </c>
      <c r="E97" s="2">
        <f t="shared" si="9"/>
        <v>27.285534175898334</v>
      </c>
      <c r="F97" s="2">
        <f t="shared" si="10"/>
        <v>51.38176310034562</v>
      </c>
      <c r="G97" s="2" t="str">
        <f>COMPLEX(E97,F97)</f>
        <v>27.2855341758983+51.3817631003456i</v>
      </c>
      <c r="H97" s="2">
        <f>IMABS(G97)</f>
        <v>58.17719445422021</v>
      </c>
      <c r="I97" s="2" t="str">
        <f>COMPLEX(E97-50,F97)</f>
        <v>-22.7144658241017+51.3817631003456i</v>
      </c>
      <c r="J97" s="2" t="str">
        <f>COMPLEX(E97+50,F97)</f>
        <v>77.2855341758983+51.3817631003456i</v>
      </c>
      <c r="K97" s="2" t="str">
        <f>IMDIV(I97,J97)</f>
        <v>0.102701920443084+0.5965509308541i</v>
      </c>
      <c r="L97" s="2">
        <f>IMABS(K97)</f>
        <v>0.6053269344458339</v>
      </c>
      <c r="M97" s="2">
        <f t="shared" si="11"/>
        <v>4.0674854064129535</v>
      </c>
    </row>
    <row r="98" spans="1:13" ht="14.25">
      <c r="A98" s="2">
        <v>-0.450000000000021</v>
      </c>
      <c r="B98" s="5">
        <f t="shared" si="6"/>
        <v>10117.991890405525</v>
      </c>
      <c r="C98" s="5">
        <f t="shared" si="7"/>
        <v>63573217.9839582</v>
      </c>
      <c r="D98" s="2">
        <f t="shared" si="8"/>
        <v>0.0009536862019196013</v>
      </c>
      <c r="E98" s="2">
        <f t="shared" si="9"/>
        <v>30.154513829462434</v>
      </c>
      <c r="F98" s="2">
        <f t="shared" si="10"/>
        <v>51.235809972284116</v>
      </c>
      <c r="G98" s="2" t="str">
        <f>COMPLEX(E98,F98)</f>
        <v>30.1545138294624+51.2358099722841i</v>
      </c>
      <c r="H98" s="2">
        <f>IMABS(G98)</f>
        <v>59.450844634935564</v>
      </c>
      <c r="I98" s="2" t="str">
        <f>COMPLEX(E98-50,F98)</f>
        <v>-19.8454861705376+51.2358099722841i</v>
      </c>
      <c r="J98" s="2" t="str">
        <f>COMPLEX(E98+50,F98)</f>
        <v>80.1545138294624+51.2358099722841i</v>
      </c>
      <c r="K98" s="2" t="str">
        <f>IMDIV(I98,J98)</f>
        <v>0.114300506095233+0.566150660695202i</v>
      </c>
      <c r="L98" s="2">
        <f>IMABS(K98)</f>
        <v>0.5775735245830094</v>
      </c>
      <c r="M98" s="2">
        <f t="shared" si="11"/>
        <v>3.734551730039497</v>
      </c>
    </row>
    <row r="99" spans="1:13" ht="14.25">
      <c r="A99" s="2">
        <v>-0.40000000000002</v>
      </c>
      <c r="B99" s="5">
        <f t="shared" si="6"/>
        <v>10118.528351328514</v>
      </c>
      <c r="C99" s="5">
        <f t="shared" si="7"/>
        <v>63576588.6673474</v>
      </c>
      <c r="D99" s="2">
        <f t="shared" si="8"/>
        <v>0.0008477435363072328</v>
      </c>
      <c r="E99" s="2">
        <f t="shared" si="9"/>
        <v>33.28541432703052</v>
      </c>
      <c r="F99" s="2">
        <f t="shared" si="10"/>
        <v>50.725528186039504</v>
      </c>
      <c r="G99" s="2" t="str">
        <f>COMPLEX(E99,F99)</f>
        <v>33.2854143270305+50.7255281860395i</v>
      </c>
      <c r="H99" s="2">
        <f>IMABS(G99)</f>
        <v>60.67122890361439</v>
      </c>
      <c r="I99" s="2" t="str">
        <f>COMPLEX(E99-50,F99)</f>
        <v>-16.7145856729695+50.7255281860395i</v>
      </c>
      <c r="J99" s="2" t="str">
        <f>COMPLEX(E99+50,F99)</f>
        <v>83.2854143270305+50.7255281860395i</v>
      </c>
      <c r="K99" s="2" t="str">
        <f>IMDIV(I99,J99)</f>
        <v>0.124190874117678+0.533417295927599i</v>
      </c>
      <c r="L99" s="2">
        <f>IMABS(K99)</f>
        <v>0.5476836539543832</v>
      </c>
      <c r="M99" s="2">
        <f t="shared" si="11"/>
        <v>3.4216841099930027</v>
      </c>
    </row>
    <row r="100" spans="1:13" ht="14.25">
      <c r="A100" s="2">
        <v>-0.35000000000002</v>
      </c>
      <c r="B100" s="5">
        <f t="shared" si="6"/>
        <v>10119.064812251503</v>
      </c>
      <c r="C100" s="5">
        <f t="shared" si="7"/>
        <v>63579959.3507366</v>
      </c>
      <c r="D100" s="2">
        <f t="shared" si="8"/>
        <v>0.0007417952537112082</v>
      </c>
      <c r="E100" s="2">
        <f t="shared" si="9"/>
        <v>36.64177287335656</v>
      </c>
      <c r="F100" s="2">
        <f t="shared" si="10"/>
        <v>49.74682719348726</v>
      </c>
      <c r="G100" s="2" t="str">
        <f>COMPLEX(E100,F100)</f>
        <v>36.6417728733566+49.7468271934873i</v>
      </c>
      <c r="H100" s="2">
        <f>IMABS(G100)</f>
        <v>61.784839039373885</v>
      </c>
      <c r="I100" s="2" t="str">
        <f>COMPLEX(E100-50,F100)</f>
        <v>-13.3582271266434+49.7468271934873i</v>
      </c>
      <c r="J100" s="2" t="str">
        <f>COMPLEX(E100+50,F100)</f>
        <v>86.6417728733566+49.7468271934873i</v>
      </c>
      <c r="K100" s="2" t="str">
        <f>IMDIV(I100,J100)</f>
        <v>0.131980221191185+0.498388115857795i</v>
      </c>
      <c r="L100" s="2">
        <f>IMABS(K100)</f>
        <v>0.5155671564538968</v>
      </c>
      <c r="M100" s="2">
        <f t="shared" si="11"/>
        <v>3.1285392323108687</v>
      </c>
    </row>
    <row r="101" spans="1:13" ht="14.25">
      <c r="A101" s="2">
        <v>-0.30000000000002</v>
      </c>
      <c r="B101" s="5">
        <f t="shared" si="6"/>
        <v>10119.601273174494</v>
      </c>
      <c r="C101" s="5">
        <f t="shared" si="7"/>
        <v>63583330.03412581</v>
      </c>
      <c r="D101" s="2">
        <f t="shared" si="8"/>
        <v>0.0006358413541316388</v>
      </c>
      <c r="E101" s="2">
        <f t="shared" si="9"/>
        <v>40.15007137514123</v>
      </c>
      <c r="F101" s="2">
        <f t="shared" si="10"/>
        <v>48.18797820455665</v>
      </c>
      <c r="G101" s="2" t="str">
        <f>COMPLEX(E101,F101)</f>
        <v>40.1500713751412+48.1879782045567i</v>
      </c>
      <c r="H101" s="2">
        <f>IMABS(G101)</f>
        <v>62.722479820808786</v>
      </c>
      <c r="I101" s="2" t="str">
        <f>COMPLEX(E101-50,F101)</f>
        <v>-9.84992862485877+48.1879782045567i</v>
      </c>
      <c r="J101" s="2" t="str">
        <f>COMPLEX(E101+50,F101)</f>
        <v>90.1500713751412+48.1879782045567i</v>
      </c>
      <c r="K101" s="2" t="str">
        <f>IMDIV(I101,J101)</f>
        <v>0.137246958577517+0.461167962729375i</v>
      </c>
      <c r="L101" s="2">
        <f>IMABS(K101)</f>
        <v>0.4811575807225122</v>
      </c>
      <c r="M101" s="2">
        <f t="shared" si="11"/>
        <v>2.8547349362550056</v>
      </c>
    </row>
    <row r="102" spans="1:13" ht="14.25">
      <c r="A102" s="2">
        <v>-0.25000000000002</v>
      </c>
      <c r="B102" s="5">
        <f t="shared" si="6"/>
        <v>10120.137734097483</v>
      </c>
      <c r="C102" s="5">
        <f t="shared" si="7"/>
        <v>63586700.717515014</v>
      </c>
      <c r="D102" s="2">
        <f t="shared" si="8"/>
        <v>0.0005298818375685244</v>
      </c>
      <c r="E102" s="2">
        <f t="shared" si="9"/>
        <v>43.68927179446052</v>
      </c>
      <c r="F102" s="2">
        <f t="shared" si="10"/>
        <v>45.942912285828015</v>
      </c>
      <c r="G102" s="2" t="str">
        <f>COMPLEX(E102,F102)</f>
        <v>43.6892717944605+45.942912285828i</v>
      </c>
      <c r="H102" s="2">
        <f>IMABS(G102)</f>
        <v>63.39955567063169</v>
      </c>
      <c r="I102" s="2" t="str">
        <f>COMPLEX(E102-50,F102)</f>
        <v>-6.31072820553948+45.942912285828i</v>
      </c>
      <c r="J102" s="2" t="str">
        <f>COMPLEX(E102+50,F102)</f>
        <v>93.6892717944605+45.942912285828i</v>
      </c>
      <c r="K102" s="2" t="str">
        <f>IMDIV(I102,J102)</f>
        <v>0.139552124796138+0.42194245402765i</v>
      </c>
      <c r="L102" s="2">
        <f>IMABS(K102)</f>
        <v>0.44442123041771125</v>
      </c>
      <c r="M102" s="2">
        <f t="shared" si="11"/>
        <v>2.599849579392132</v>
      </c>
    </row>
    <row r="103" spans="1:13" ht="14.25">
      <c r="A103" s="2">
        <v>-0.200000000000021</v>
      </c>
      <c r="B103" s="5">
        <f t="shared" si="6"/>
        <v>10120.674195020472</v>
      </c>
      <c r="C103" s="5">
        <f t="shared" si="7"/>
        <v>63590071.40090422</v>
      </c>
      <c r="D103" s="2">
        <f t="shared" si="8"/>
        <v>0.000423916704021865</v>
      </c>
      <c r="E103" s="2">
        <f t="shared" si="9"/>
        <v>47.085067025420585</v>
      </c>
      <c r="F103" s="2">
        <f t="shared" si="10"/>
        <v>42.93268220689021</v>
      </c>
      <c r="G103" s="2" t="str">
        <f>COMPLEX(E103,F103)</f>
        <v>47.0850670254206+42.9326822068902i</v>
      </c>
      <c r="H103" s="2">
        <f>IMABS(G103)</f>
        <v>63.71984571753275</v>
      </c>
      <c r="I103" s="2" t="str">
        <f>COMPLEX(E103-50,F103)</f>
        <v>-2.91493297457941+42.9326822068902i</v>
      </c>
      <c r="J103" s="2" t="str">
        <f>COMPLEX(E103+50,F103)</f>
        <v>97.0850670254206+42.9326822068902i</v>
      </c>
      <c r="K103" s="2" t="str">
        <f>IMDIV(I103,J103)</f>
        <v>0.13845565290073+0.380989690736585i</v>
      </c>
      <c r="L103" s="2">
        <f>IMABS(K103)</f>
        <v>0.40536787276216907</v>
      </c>
      <c r="M103" s="2">
        <f t="shared" si="11"/>
        <v>2.363424053944656</v>
      </c>
    </row>
    <row r="104" spans="1:13" ht="14.25">
      <c r="A104" s="2">
        <v>-0.15000000000002</v>
      </c>
      <c r="B104" s="5">
        <f t="shared" si="6"/>
        <v>10121.210655943463</v>
      </c>
      <c r="C104" s="5">
        <f t="shared" si="7"/>
        <v>63593442.08429343</v>
      </c>
      <c r="D104" s="2">
        <f t="shared" si="8"/>
        <v>0.00031794595349166066</v>
      </c>
      <c r="E104" s="2">
        <f t="shared" si="9"/>
        <v>50.114998657564634</v>
      </c>
      <c r="F104" s="2">
        <f t="shared" si="10"/>
        <v>39.13363094726297</v>
      </c>
      <c r="G104" s="2" t="str">
        <f>COMPLEX(E104,F104)</f>
        <v>50.1149986575646+39.133630947263i</v>
      </c>
      <c r="H104" s="2">
        <f>IMABS(G104)</f>
        <v>63.58422887449593</v>
      </c>
      <c r="I104" s="2" t="str">
        <f>COMPLEX(E104-50,F104)</f>
        <v>0.114998657564634+39.133630947263i</v>
      </c>
      <c r="J104" s="2" t="str">
        <f>COMPLEX(E104+50,F104)</f>
        <v>100.114998657565+39.133630947263i</v>
      </c>
      <c r="K104" s="2" t="str">
        <f>IMDIV(I104,J104)</f>
        <v>0.133537608779777+0.338688707010566i</v>
      </c>
      <c r="L104" s="2">
        <f>IMABS(K104)</f>
        <v>0.36406363896317606</v>
      </c>
      <c r="M104" s="2">
        <f t="shared" si="11"/>
        <v>2.1449687775978417</v>
      </c>
    </row>
    <row r="105" spans="1:13" ht="14.25">
      <c r="A105" s="2">
        <v>-0.10000000000002</v>
      </c>
      <c r="B105" s="5">
        <f t="shared" si="6"/>
        <v>10121.747116866452</v>
      </c>
      <c r="C105" s="5">
        <f t="shared" si="7"/>
        <v>63596812.767682634</v>
      </c>
      <c r="D105" s="2">
        <f t="shared" si="8"/>
        <v>0.00021196958597824445</v>
      </c>
      <c r="E105" s="2">
        <f t="shared" si="9"/>
        <v>52.53041724511331</v>
      </c>
      <c r="F105" s="2">
        <f t="shared" si="10"/>
        <v>34.60585358359779</v>
      </c>
      <c r="G105" s="2" t="str">
        <f>COMPLEX(E105,F105)</f>
        <v>52.5304172451133+34.6058535835978i</v>
      </c>
      <c r="H105" s="2">
        <f>IMABS(G105)</f>
        <v>62.90476800843562</v>
      </c>
      <c r="I105" s="2" t="str">
        <f>COMPLEX(E105-50,F105)</f>
        <v>2.53041724511331+34.6058535835978i</v>
      </c>
      <c r="J105" s="2" t="str">
        <f>COMPLEX(E105+50,F105)</f>
        <v>102.530417245113+34.6058535835978i</v>
      </c>
      <c r="K105" s="2" t="str">
        <f>IMDIV(I105,J105)</f>
        <v>0.124423861875666+0.295522640513461i</v>
      </c>
      <c r="L105" s="2">
        <f>IMABS(K105)</f>
        <v>0.3206476702864113</v>
      </c>
      <c r="M105" s="2">
        <f t="shared" si="11"/>
        <v>1.9439804833571253</v>
      </c>
    </row>
    <row r="106" spans="1:13" ht="14.25">
      <c r="A106" s="2">
        <v>-0.0500000000000203</v>
      </c>
      <c r="B106" s="5">
        <f t="shared" si="6"/>
        <v>10122.283577789443</v>
      </c>
      <c r="C106" s="5">
        <f t="shared" si="7"/>
        <v>63600183.45107184</v>
      </c>
      <c r="D106" s="2">
        <f t="shared" si="8"/>
        <v>0.00010598760148095021</v>
      </c>
      <c r="E106" s="2">
        <f t="shared" si="9"/>
        <v>54.09665269591244</v>
      </c>
      <c r="F106" s="2">
        <f t="shared" si="10"/>
        <v>29.51029920197789</v>
      </c>
      <c r="G106" s="2" t="str">
        <f>COMPLEX(E106,F106)</f>
        <v>54.0966526959124+29.5102992019779i</v>
      </c>
      <c r="H106" s="2">
        <f>IMABS(G106)</f>
        <v>61.62228161868419</v>
      </c>
      <c r="I106" s="2" t="str">
        <f>COMPLEX(E106-50,F106)</f>
        <v>4.09665269591244+29.5102992019779i</v>
      </c>
      <c r="J106" s="2" t="str">
        <f>COMPLEX(E106+50,F106)</f>
        <v>104.096652695912+29.5102992019779i</v>
      </c>
      <c r="K106" s="2" t="str">
        <f>IMDIV(I106,J106)</f>
        <v>0.110814796350149+0.252074593429355i</v>
      </c>
      <c r="L106" s="2">
        <f>IMABS(K106)</f>
        <v>0.27535707679792726</v>
      </c>
      <c r="M106" s="2">
        <f t="shared" si="11"/>
        <v>1.7599800342523777</v>
      </c>
    </row>
    <row r="107" spans="1:13" ht="14.25">
      <c r="A107" s="2">
        <v>-2.04281036531029E-14</v>
      </c>
      <c r="B107" s="5">
        <f t="shared" si="6"/>
        <v>10122.820038712433</v>
      </c>
      <c r="C107" s="5">
        <f t="shared" si="7"/>
        <v>63603554.134461045</v>
      </c>
      <c r="D107" s="2">
        <f t="shared" si="8"/>
        <v>0</v>
      </c>
      <c r="E107" s="2">
        <f t="shared" si="9"/>
        <v>54.64343942048712</v>
      </c>
      <c r="F107" s="2">
        <f t="shared" si="10"/>
        <v>24.101767859740626</v>
      </c>
      <c r="G107" s="2" t="str">
        <f>COMPLEX(E107,F107)</f>
        <v>54.6434394204871+24.1017678597406i</v>
      </c>
      <c r="H107" s="2">
        <f>IMABS(G107)</f>
        <v>59.722698245016254</v>
      </c>
      <c r="I107" s="2" t="str">
        <f>COMPLEX(E107-50,F107)</f>
        <v>4.64343942048712+24.1017678597406i</v>
      </c>
      <c r="J107" s="2" t="str">
        <f>COMPLEX(E107+50,F107)</f>
        <v>104.643439420487+24.1017678597406i</v>
      </c>
      <c r="K107" s="2" t="str">
        <f>IMDIV(I107,J107)</f>
        <v>9.25147259970464E-002+0.209014530975653i</v>
      </c>
      <c r="L107" s="2">
        <f>IMABS(K107)</f>
        <v>0.22857394577090537</v>
      </c>
      <c r="M107" s="2">
        <f t="shared" si="11"/>
        <v>1.5926010523440903</v>
      </c>
    </row>
    <row r="108" spans="1:13" ht="14.25">
      <c r="A108" s="2">
        <v>0.0499999999999794</v>
      </c>
      <c r="B108" s="5">
        <f t="shared" si="6"/>
        <v>10123.356499635422</v>
      </c>
      <c r="C108" s="5">
        <f t="shared" si="7"/>
        <v>63606924.81785025</v>
      </c>
      <c r="D108" s="2">
        <f t="shared" si="8"/>
        <v>-0.00010599321846349596</v>
      </c>
      <c r="E108" s="2">
        <f t="shared" si="9"/>
        <v>54.10817814588719</v>
      </c>
      <c r="F108" s="2">
        <f t="shared" si="10"/>
        <v>18.692370689413494</v>
      </c>
      <c r="G108" s="2" t="str">
        <f>COMPLEX(E108,F108)</f>
        <v>54.1081781458872+18.6923706894135i</v>
      </c>
      <c r="H108" s="2">
        <f>IMABS(G108)</f>
        <v>57.245957623726675</v>
      </c>
      <c r="I108" s="2" t="str">
        <f>COMPLEX(E108-50,F108)</f>
        <v>4.10817814588719+18.6923706894135i</v>
      </c>
      <c r="J108" s="2" t="str">
        <f>COMPLEX(E108+50,F108)</f>
        <v>104.108178145887+18.6923706894135i</v>
      </c>
      <c r="K108" s="2" t="str">
        <f>IMDIV(I108,J108)</f>
        <v>6.94588305398951E-002+0.167076408319569i</v>
      </c>
      <c r="L108" s="2">
        <f>IMABS(K108)</f>
        <v>0.18093936928412568</v>
      </c>
      <c r="M108" s="2">
        <f t="shared" si="11"/>
        <v>1.4418216735090326</v>
      </c>
    </row>
    <row r="109" spans="1:13" ht="14.25">
      <c r="A109" s="2">
        <v>0.0999999999999801</v>
      </c>
      <c r="B109" s="5">
        <f t="shared" si="6"/>
        <v>10123.892960558413</v>
      </c>
      <c r="C109" s="5">
        <f t="shared" si="7"/>
        <v>63610295.501239456</v>
      </c>
      <c r="D109" s="2">
        <f t="shared" si="8"/>
        <v>-0.00021199205391120302</v>
      </c>
      <c r="E109" s="2">
        <f t="shared" si="9"/>
        <v>52.55312131828151</v>
      </c>
      <c r="F109" s="2">
        <f t="shared" si="10"/>
        <v>13.594255106022427</v>
      </c>
      <c r="G109" s="2" t="str">
        <f>COMPLEX(E109,F109)</f>
        <v>52.5531213182815+13.5942551060224i</v>
      </c>
      <c r="H109" s="2">
        <f>IMABS(G109)</f>
        <v>54.28291012999974</v>
      </c>
      <c r="I109" s="2" t="str">
        <f>COMPLEX(E109-50,F109)</f>
        <v>2.55312131828151+13.5942551060224i</v>
      </c>
      <c r="J109" s="2" t="str">
        <f>COMPLEX(E109+50,F109)</f>
        <v>102.553121318282+13.5942551060224i</v>
      </c>
      <c r="K109" s="2" t="str">
        <f>IMDIV(I109,J109)</f>
        <v>4.17339344467514E-002+0.127026005519083i</v>
      </c>
      <c r="L109" s="2">
        <f>IMABS(K109)</f>
        <v>0.13370612313031832</v>
      </c>
      <c r="M109" s="2">
        <f t="shared" si="11"/>
        <v>1.3086853704044636</v>
      </c>
    </row>
    <row r="110" spans="1:13" ht="14.25">
      <c r="A110" s="2">
        <v>0.14999999999998</v>
      </c>
      <c r="B110" s="5">
        <f t="shared" si="6"/>
        <v>10124.429421481402</v>
      </c>
      <c r="C110" s="5">
        <f t="shared" si="7"/>
        <v>63613666.18462866</v>
      </c>
      <c r="D110" s="2">
        <f t="shared" si="8"/>
        <v>-0.000317996506342233</v>
      </c>
      <c r="E110" s="2">
        <f t="shared" si="9"/>
        <v>50.14819564817966</v>
      </c>
      <c r="F110" s="2">
        <f t="shared" si="10"/>
        <v>9.062336735854199</v>
      </c>
      <c r="G110" s="2" t="str">
        <f>COMPLEX(E110,F110)</f>
        <v>50.1481956481797+9.0623367358542i</v>
      </c>
      <c r="H110" s="2">
        <f>IMABS(G110)</f>
        <v>50.960450094971904</v>
      </c>
      <c r="I110" s="2" t="str">
        <f>COMPLEX(E110-50,F110)</f>
        <v>0.148195648179659+9.0623367358542i</v>
      </c>
      <c r="J110" s="2" t="str">
        <f>COMPLEX(E110+50,F110)</f>
        <v>100.14819564818+9.0623367358542i</v>
      </c>
      <c r="K110" s="2" t="str">
        <f>IMDIV(I110,J110)</f>
        <v>9.58954866345592E-003+8.96215149821745E-002i</v>
      </c>
      <c r="L110" s="2">
        <f>IMABS(K110)</f>
        <v>0.09013309820076594</v>
      </c>
      <c r="M110" s="2">
        <f t="shared" si="11"/>
        <v>1.198123699241132</v>
      </c>
    </row>
    <row r="111" spans="1:13" ht="14.25">
      <c r="A111" s="2">
        <v>0.19999999999998</v>
      </c>
      <c r="B111" s="5">
        <f t="shared" si="6"/>
        <v>10124.96588240439</v>
      </c>
      <c r="C111" s="5">
        <f t="shared" si="7"/>
        <v>63617036.86801787</v>
      </c>
      <c r="D111" s="2">
        <f t="shared" si="8"/>
        <v>-0.00042400657575702994</v>
      </c>
      <c r="E111" s="2">
        <f t="shared" si="9"/>
        <v>47.1277643136557</v>
      </c>
      <c r="F111" s="2">
        <f t="shared" si="10"/>
        <v>5.25776885977935</v>
      </c>
      <c r="G111" s="2" t="str">
        <f>COMPLEX(E111,F111)</f>
        <v>47.1277643136557+5.25776885977935i</v>
      </c>
      <c r="H111" s="2">
        <f>IMABS(G111)</f>
        <v>47.42014658967584</v>
      </c>
      <c r="I111" s="2" t="str">
        <f>COMPLEX(E111-50,F111)</f>
        <v>-2.8722356863443+5.25776885977935i</v>
      </c>
      <c r="J111" s="2" t="str">
        <f>COMPLEX(E111+50,F111)</f>
        <v>97.1277643136557+5.25776885977935i</v>
      </c>
      <c r="K111" s="2" t="str">
        <f>IMDIV(I111,J111)</f>
        <v>-2.656355888067E-002+5.55704535217867E-002i</v>
      </c>
      <c r="L111" s="2">
        <f>IMABS(K111)</f>
        <v>0.06159300256542035</v>
      </c>
      <c r="M111" s="2">
        <f t="shared" si="11"/>
        <v>1.1312714051233708</v>
      </c>
    </row>
    <row r="112" spans="1:13" ht="14.25">
      <c r="A112" s="2">
        <v>0.24999999999998</v>
      </c>
      <c r="B112" s="5">
        <f t="shared" si="6"/>
        <v>10125.502343327382</v>
      </c>
      <c r="C112" s="5">
        <f t="shared" si="7"/>
        <v>63620407.55140708</v>
      </c>
      <c r="D112" s="2">
        <f t="shared" si="8"/>
        <v>-0.0005300222621553718</v>
      </c>
      <c r="E112" s="2">
        <f t="shared" si="9"/>
        <v>43.74023858327405</v>
      </c>
      <c r="F112" s="2">
        <f t="shared" si="10"/>
        <v>2.240931719818949</v>
      </c>
      <c r="G112" s="2" t="str">
        <f>COMPLEX(E112,F112)</f>
        <v>43.740238583274+2.24093171981895i</v>
      </c>
      <c r="H112" s="2">
        <f>IMABS(G112)</f>
        <v>43.7976054858553</v>
      </c>
      <c r="I112" s="2" t="str">
        <f>COMPLEX(E112-50,F112)</f>
        <v>-6.25976141672595+2.24093171981895i</v>
      </c>
      <c r="J112" s="2" t="str">
        <f>COMPLEX(E112+50,F112)</f>
        <v>93.740238583274+2.24093171981895i</v>
      </c>
      <c r="K112" s="2" t="str">
        <f>IMDIV(I112,J112)</f>
        <v>-6.61684417650692E-002+2.5487567728973E-002i</v>
      </c>
      <c r="L112" s="2">
        <f>IMABS(K112)</f>
        <v>0.07090753693618429</v>
      </c>
      <c r="M112" s="2">
        <f t="shared" si="11"/>
        <v>1.1526382782233675</v>
      </c>
    </row>
    <row r="113" spans="1:13" ht="14.25">
      <c r="A113" s="2">
        <v>0.299999999999979</v>
      </c>
      <c r="B113" s="5">
        <f t="shared" si="6"/>
        <v>10126.038804250371</v>
      </c>
      <c r="C113" s="5">
        <f t="shared" si="7"/>
        <v>63623778.23479628</v>
      </c>
      <c r="D113" s="2">
        <f t="shared" si="8"/>
        <v>-0.0006360435655368146</v>
      </c>
      <c r="E113" s="2">
        <f t="shared" si="9"/>
        <v>40.20793807955185</v>
      </c>
      <c r="F113" s="2">
        <f t="shared" si="10"/>
        <v>-0.0114970481365404</v>
      </c>
      <c r="G113" s="2" t="str">
        <f>COMPLEX(E113,F113)</f>
        <v>40.2079380795519-1.14970481365404E-002i</v>
      </c>
      <c r="H113" s="2">
        <f>IMABS(G113)</f>
        <v>40.20793972328345</v>
      </c>
      <c r="I113" s="2" t="str">
        <f>COMPLEX(E113-50,F113)</f>
        <v>-9.79206192044815-1.14970481365404E-002i</v>
      </c>
      <c r="J113" s="2" t="str">
        <f>COMPLEX(E113+50,F113)</f>
        <v>90.2079380795519-1.14970481365404E-002i</v>
      </c>
      <c r="K113" s="2" t="str">
        <f>IMDIV(I113,J113)</f>
        <v>-0.108549873819857-1.41285251967772E-004i</v>
      </c>
      <c r="L113" s="2">
        <f>IMABS(K113)</f>
        <v>0.108549965766136</v>
      </c>
      <c r="M113" s="2">
        <f t="shared" si="11"/>
        <v>1.2435357262831375</v>
      </c>
    </row>
    <row r="114" spans="1:13" ht="14.25">
      <c r="A114" s="2">
        <v>0.34999999999998</v>
      </c>
      <c r="B114" s="5">
        <f t="shared" si="6"/>
        <v>10126.57526517336</v>
      </c>
      <c r="C114" s="5">
        <f t="shared" si="7"/>
        <v>63627148.91818548</v>
      </c>
      <c r="D114" s="2">
        <f t="shared" si="8"/>
        <v>-0.0007420704859018024</v>
      </c>
      <c r="E114" s="2">
        <f t="shared" si="9"/>
        <v>36.70513935252248</v>
      </c>
      <c r="F114" s="2">
        <f t="shared" si="10"/>
        <v>-1.5781247762383046</v>
      </c>
      <c r="G114" s="2" t="str">
        <f>COMPLEX(E114,F114)</f>
        <v>36.7051393525225-1.5781247762383i</v>
      </c>
      <c r="H114" s="2">
        <f>IMABS(G114)</f>
        <v>36.73904915342085</v>
      </c>
      <c r="I114" s="2" t="str">
        <f>COMPLEX(E114-50,F114)</f>
        <v>-13.2948606474775-1.5781247762383i</v>
      </c>
      <c r="J114" s="2" t="str">
        <f>COMPLEX(E114+50,F114)</f>
        <v>86.7051393525225-1.5781247762383i</v>
      </c>
      <c r="K114" s="2" t="str">
        <f>IMDIV(I114,J114)</f>
        <v>-0.152952222750767-2.09849437084039E-002i</v>
      </c>
      <c r="L114" s="2">
        <f>IMABS(K114)</f>
        <v>0.15438507151549702</v>
      </c>
      <c r="M114" s="2">
        <f t="shared" si="11"/>
        <v>1.3651427294269354</v>
      </c>
    </row>
    <row r="115" spans="1:13" ht="14.25">
      <c r="A115" s="2">
        <v>0.39999999999998</v>
      </c>
      <c r="B115" s="5">
        <f t="shared" si="6"/>
        <v>10127.111726096351</v>
      </c>
      <c r="C115" s="5">
        <f t="shared" si="7"/>
        <v>63630519.60157469</v>
      </c>
      <c r="D115" s="2">
        <f t="shared" si="8"/>
        <v>-0.0008481030232505571</v>
      </c>
      <c r="E115" s="2">
        <f t="shared" si="9"/>
        <v>33.35294373727037</v>
      </c>
      <c r="F115" s="2">
        <f t="shared" si="10"/>
        <v>-2.564715154520897</v>
      </c>
      <c r="G115" s="2" t="str">
        <f>COMPLEX(E115,F115)</f>
        <v>33.3529437372704-2.5647151545209i</v>
      </c>
      <c r="H115" s="2">
        <f>IMABS(G115)</f>
        <v>33.45140684284226</v>
      </c>
      <c r="I115" s="2" t="str">
        <f>COMPLEX(E115-50,F115)</f>
        <v>-16.6470562627296-2.5647151545209i</v>
      </c>
      <c r="J115" s="2" t="str">
        <f>COMPLEX(E115+50,F115)</f>
        <v>83.3529437372704-2.5647151545209i</v>
      </c>
      <c r="K115" s="2" t="str">
        <f>IMDIV(I115,J115)</f>
        <v>-0.198582915429761-3.68796065180603E-002i</v>
      </c>
      <c r="L115" s="2">
        <f>IMABS(K115)</f>
        <v>0.20197841388997628</v>
      </c>
      <c r="M115" s="2">
        <f t="shared" si="11"/>
        <v>1.5061978708483943</v>
      </c>
    </row>
    <row r="116" spans="1:13" ht="14.25">
      <c r="A116" s="2">
        <v>0.44999999999998</v>
      </c>
      <c r="B116" s="5">
        <f t="shared" si="6"/>
        <v>10127.64818701934</v>
      </c>
      <c r="C116" s="5">
        <f t="shared" si="7"/>
        <v>63633890.28496389</v>
      </c>
      <c r="D116" s="2">
        <f t="shared" si="8"/>
        <v>-0.0009541411775826347</v>
      </c>
      <c r="E116" s="2">
        <f t="shared" si="9"/>
        <v>30.224998339467845</v>
      </c>
      <c r="F116" s="2">
        <f t="shared" si="10"/>
        <v>-3.0827510263261217</v>
      </c>
      <c r="G116" s="2" t="str">
        <f>COMPLEX(E116,F116)</f>
        <v>30.2249983394678-3.08275102632612i</v>
      </c>
      <c r="H116" s="2">
        <f>IMABS(G116)</f>
        <v>30.381801765384914</v>
      </c>
      <c r="I116" s="2" t="str">
        <f>COMPLEX(E116-50,F116)</f>
        <v>-19.7750016605322-3.08275102632612i</v>
      </c>
      <c r="J116" s="2" t="str">
        <f>COMPLEX(E116+50,F116)</f>
        <v>80.2249983394678-3.08275102632612i</v>
      </c>
      <c r="K116" s="2" t="str">
        <f>IMDIV(I116,J116)</f>
        <v>-0.244656423922268-4.78275593354811E-002i</v>
      </c>
      <c r="L116" s="2">
        <f>IMABS(K116)</f>
        <v>0.24928746699026302</v>
      </c>
      <c r="M116" s="2">
        <f t="shared" si="11"/>
        <v>1.6641356205705697</v>
      </c>
    </row>
    <row r="117" spans="1:13" ht="14.25">
      <c r="A117" s="2">
        <v>0.49999999999998</v>
      </c>
      <c r="B117" s="5">
        <f t="shared" si="6"/>
        <v>10128.18464794233</v>
      </c>
      <c r="C117" s="5">
        <f t="shared" si="7"/>
        <v>63637260.9683531</v>
      </c>
      <c r="D117" s="2">
        <f t="shared" si="8"/>
        <v>-0.0010601849488982573</v>
      </c>
      <c r="E117" s="2">
        <f t="shared" si="9"/>
        <v>27.357930182755805</v>
      </c>
      <c r="F117" s="2">
        <f t="shared" si="10"/>
        <v>-3.2361441858208373</v>
      </c>
      <c r="G117" s="2" t="str">
        <f>COMPLEX(E117,F117)</f>
        <v>27.3579301827558-3.23614418582084i</v>
      </c>
      <c r="H117" s="2">
        <f>IMABS(G117)</f>
        <v>27.548665540747397</v>
      </c>
      <c r="I117" s="2" t="str">
        <f>COMPLEX(E117-50,F117)</f>
        <v>-22.6420698172442-3.23614418582084i</v>
      </c>
      <c r="J117" s="2" t="str">
        <f>COMPLEX(E117+50,F117)</f>
        <v>77.3579301827558-3.23614418582084i</v>
      </c>
      <c r="K117" s="2" t="str">
        <f>IMDIV(I117,J117)</f>
        <v>-0.290433990005849-5.39832237506519E-002i</v>
      </c>
      <c r="L117" s="2">
        <f>IMABS(K117)</f>
        <v>0.2954083461874944</v>
      </c>
      <c r="M117" s="2">
        <f t="shared" si="11"/>
        <v>1.8385235464798837</v>
      </c>
    </row>
    <row r="118" spans="1:13" ht="14.25">
      <c r="A118" s="2">
        <v>0.549999999999979</v>
      </c>
      <c r="B118" s="5">
        <f t="shared" si="6"/>
        <v>10128.72110886532</v>
      </c>
      <c r="C118" s="5">
        <f t="shared" si="7"/>
        <v>63640631.6517423</v>
      </c>
      <c r="D118" s="2">
        <f t="shared" si="8"/>
        <v>-0.0011662343371974249</v>
      </c>
      <c r="E118" s="2">
        <f t="shared" si="9"/>
        <v>24.76227159552435</v>
      </c>
      <c r="F118" s="2">
        <f t="shared" si="10"/>
        <v>-3.1147461573756807</v>
      </c>
      <c r="G118" s="2" t="str">
        <f>COMPLEX(E118,F118)</f>
        <v>24.7622715955244-3.11474615737568i</v>
      </c>
      <c r="H118" s="2">
        <f>IMABS(G118)</f>
        <v>24.957398466094197</v>
      </c>
      <c r="I118" s="2" t="str">
        <f>COMPLEX(E118-50,F118)</f>
        <v>-25.2377284044757-3.11474615737568i</v>
      </c>
      <c r="J118" s="2" t="str">
        <f>COMPLEX(E118+50,F118)</f>
        <v>74.7622715955244-3.11474615737568i</v>
      </c>
      <c r="K118" s="2" t="str">
        <f>IMDIV(I118,J118)</f>
        <v>-0.335255421646447-5.56294184878311E-002i</v>
      </c>
      <c r="L118" s="2">
        <f>IMABS(K118)</f>
        <v>0.33983941787943206</v>
      </c>
      <c r="M118" s="2">
        <f t="shared" si="11"/>
        <v>2.029565918000738</v>
      </c>
    </row>
    <row r="119" spans="1:13" ht="14.25">
      <c r="A119" s="2">
        <v>0.59999999999998</v>
      </c>
      <c r="B119" s="5">
        <f t="shared" si="6"/>
        <v>10129.25756978831</v>
      </c>
      <c r="C119" s="5">
        <f t="shared" si="7"/>
        <v>63644002.33513151</v>
      </c>
      <c r="D119" s="2">
        <f t="shared" si="8"/>
        <v>-0.0012722893424801374</v>
      </c>
      <c r="E119" s="2">
        <f t="shared" si="9"/>
        <v>22.43175713562849</v>
      </c>
      <c r="F119" s="2">
        <f t="shared" si="10"/>
        <v>-2.792459621068442</v>
      </c>
      <c r="G119" s="2" t="str">
        <f>COMPLEX(E119,F119)</f>
        <v>22.4317571356285-2.79245962106844i</v>
      </c>
      <c r="H119" s="2">
        <f>IMABS(G119)</f>
        <v>22.604901214717085</v>
      </c>
      <c r="I119" s="2" t="str">
        <f>COMPLEX(E119-50,F119)</f>
        <v>-27.5682428643715-2.79245962106844i</v>
      </c>
      <c r="J119" s="2" t="str">
        <f>COMPLEX(E119+50,F119)</f>
        <v>72.4317571356285-2.79245962106844i</v>
      </c>
      <c r="K119" s="2" t="str">
        <f>IMDIV(I119,J119)</f>
        <v>-0.378560887677859-5.31476215165726E-002i</v>
      </c>
      <c r="L119" s="2">
        <f>IMABS(K119)</f>
        <v>0.3822734824079711</v>
      </c>
      <c r="M119" s="2">
        <f t="shared" si="11"/>
        <v>2.2376787187252973</v>
      </c>
    </row>
    <row r="120" spans="1:13" ht="14.25">
      <c r="A120" s="2">
        <v>0.64999999999998</v>
      </c>
      <c r="B120" s="5">
        <f t="shared" si="6"/>
        <v>10129.794030711299</v>
      </c>
      <c r="C120" s="5">
        <f t="shared" si="7"/>
        <v>63647373.01852071</v>
      </c>
      <c r="D120" s="2">
        <f t="shared" si="8"/>
        <v>-0.0013783499647461728</v>
      </c>
      <c r="E120" s="2">
        <f t="shared" si="9"/>
        <v>20.350346029047078</v>
      </c>
      <c r="F120" s="2">
        <f t="shared" si="10"/>
        <v>-2.327970558447028</v>
      </c>
      <c r="G120" s="2" t="str">
        <f>COMPLEX(E120,F120)</f>
        <v>20.3503460290471-2.32797055844703i</v>
      </c>
      <c r="H120" s="2">
        <f>IMABS(G120)</f>
        <v>20.48306691935925</v>
      </c>
      <c r="I120" s="2" t="str">
        <f>COMPLEX(E120-50,F120)</f>
        <v>-29.6496539709529-2.32797055844703i</v>
      </c>
      <c r="J120" s="2" t="str">
        <f>COMPLEX(E120+50,F120)</f>
        <v>70.3503460290471-2.32797055844703i</v>
      </c>
      <c r="K120" s="2" t="str">
        <f>IMDIV(I120,J120)</f>
        <v>-0.419902293356527-4.69861332798648E-002i</v>
      </c>
      <c r="L120" s="2">
        <f>IMABS(K120)</f>
        <v>0.4225229374680907</v>
      </c>
      <c r="M120" s="2">
        <f t="shared" si="11"/>
        <v>2.4633410221197964</v>
      </c>
    </row>
    <row r="121" spans="1:13" ht="14.25">
      <c r="A121" s="2">
        <v>0.69999999999998</v>
      </c>
      <c r="B121" s="5">
        <f t="shared" si="6"/>
        <v>10130.33049163429</v>
      </c>
      <c r="C121" s="5">
        <f t="shared" si="7"/>
        <v>63650743.70190992</v>
      </c>
      <c r="D121" s="2">
        <f t="shared" si="8"/>
        <v>-0.0014844162039959752</v>
      </c>
      <c r="E121" s="2">
        <f t="shared" si="9"/>
        <v>18.497103505923192</v>
      </c>
      <c r="F121" s="2">
        <f t="shared" si="10"/>
        <v>-1.7666957505023362</v>
      </c>
      <c r="G121" s="2" t="str">
        <f>COMPLEX(E121,F121)</f>
        <v>18.4971035059232-1.76669575050234i</v>
      </c>
      <c r="H121" s="2">
        <f>IMABS(G121)</f>
        <v>18.581282301920915</v>
      </c>
      <c r="I121" s="2" t="str">
        <f>COMPLEX(E121-50,F121)</f>
        <v>-31.5028964940768-1.76669575050234i</v>
      </c>
      <c r="J121" s="2" t="str">
        <f>COMPLEX(E121+50,F121)</f>
        <v>68.4971035059232-1.76669575050234i</v>
      </c>
      <c r="K121" s="2" t="str">
        <f>IMDIV(I121,J121)</f>
        <v>-0.458945196130159-3.76295076184655E-002i</v>
      </c>
      <c r="L121" s="2">
        <f>IMABS(K121)</f>
        <v>0.46048525806431445</v>
      </c>
      <c r="M121" s="2">
        <f t="shared" si="11"/>
        <v>2.707034941852276</v>
      </c>
    </row>
    <row r="122" spans="1:13" ht="14.25">
      <c r="A122" s="2">
        <v>0.74999999999998</v>
      </c>
      <c r="B122" s="5">
        <f t="shared" si="6"/>
        <v>10130.866952557279</v>
      </c>
      <c r="C122" s="5">
        <f t="shared" si="7"/>
        <v>63654114.385299124</v>
      </c>
      <c r="D122" s="2">
        <f t="shared" si="8"/>
        <v>-0.0015904880602291005</v>
      </c>
      <c r="E122" s="2">
        <f t="shared" si="9"/>
        <v>16.849371023737433</v>
      </c>
      <c r="F122" s="2">
        <f t="shared" si="10"/>
        <v>-1.1430919545132063</v>
      </c>
      <c r="G122" s="2" t="str">
        <f>COMPLEX(E122,F122)</f>
        <v>16.8493710237374-1.14309195451321i</v>
      </c>
      <c r="H122" s="2">
        <f>IMABS(G122)</f>
        <v>16.888101228735998</v>
      </c>
      <c r="I122" s="2" t="str">
        <f>COMPLEX(E122-50,F122)</f>
        <v>-33.1506289762626-1.14309195451321i</v>
      </c>
      <c r="J122" s="2" t="str">
        <f>COMPLEX(E122+50,F122)</f>
        <v>66.8493710237374-1.14309195451321i</v>
      </c>
      <c r="K122" s="2" t="str">
        <f>IMDIV(I122,J122)</f>
        <v>-0.495463123554645-2.55716970650255E-002i</v>
      </c>
      <c r="L122" s="2">
        <f>IMABS(K122)</f>
        <v>0.49612258413955607</v>
      </c>
      <c r="M122" s="2">
        <f t="shared" si="11"/>
        <v>2.9692193717091073</v>
      </c>
    </row>
    <row r="123" spans="1:13" ht="14.25">
      <c r="A123" s="2">
        <v>0.799999999999979</v>
      </c>
      <c r="B123" s="5">
        <f t="shared" si="6"/>
        <v>10131.40341348027</v>
      </c>
      <c r="C123" s="5">
        <f t="shared" si="7"/>
        <v>63657485.06868833</v>
      </c>
      <c r="D123" s="2">
        <f t="shared" si="8"/>
        <v>-0.0016965655334457708</v>
      </c>
      <c r="E123" s="2">
        <f t="shared" si="9"/>
        <v>15.384692566406292</v>
      </c>
      <c r="F123" s="2">
        <f t="shared" si="10"/>
        <v>-0.482876606725263</v>
      </c>
      <c r="G123" s="2" t="str">
        <f>COMPLEX(E123,F123)</f>
        <v>15.3846925664063-0.482876606725263i</v>
      </c>
      <c r="H123" s="2">
        <f>IMABS(G123)</f>
        <v>15.392268682041635</v>
      </c>
      <c r="I123" s="2" t="str">
        <f>COMPLEX(E123-50,F123)</f>
        <v>-34.6153074335937-0.482876606725263i</v>
      </c>
      <c r="J123" s="2" t="str">
        <f>COMPLEX(E123+50,F123)</f>
        <v>65.3846925664063-0.482876606725263i</v>
      </c>
      <c r="K123" s="2" t="str">
        <f>IMDIV(I123,J123)</f>
        <v>-0.529326548913071-1.12943257133768E-002i</v>
      </c>
      <c r="L123" s="2">
        <f>IMABS(K123)</f>
        <v>0.5294470296238724</v>
      </c>
      <c r="M123" s="2">
        <f t="shared" si="11"/>
        <v>3.250318510159096</v>
      </c>
    </row>
    <row r="124" spans="1:13" ht="14.25">
      <c r="A124" s="2">
        <v>0.84999999999998</v>
      </c>
      <c r="B124" s="5">
        <f t="shared" si="6"/>
        <v>10131.939874403259</v>
      </c>
      <c r="C124" s="5">
        <f t="shared" si="7"/>
        <v>63660855.752077535</v>
      </c>
      <c r="D124" s="2">
        <f t="shared" si="8"/>
        <v>-0.001802648623645764</v>
      </c>
      <c r="E124" s="2">
        <f t="shared" si="9"/>
        <v>14.081893439729866</v>
      </c>
      <c r="F124" s="2">
        <f t="shared" si="10"/>
        <v>0.19503667633475885</v>
      </c>
      <c r="G124" s="2" t="str">
        <f>COMPLEX(E124,F124)</f>
        <v>14.0818934397299+0.195036676334759i</v>
      </c>
      <c r="H124" s="2">
        <f>IMABS(G124)</f>
        <v>14.08324402092869</v>
      </c>
      <c r="I124" s="2" t="str">
        <f>COMPLEX(E124-50,F124)</f>
        <v>-35.9181065602701+0.195036676334759i</v>
      </c>
      <c r="J124" s="2" t="str">
        <f>COMPLEX(E124+50,F124)</f>
        <v>64.0818934397299+0.195036676334759i</v>
      </c>
      <c r="K124" s="2" t="str">
        <f>IMDIV(I124,J124)</f>
        <v>-0.560488748366817+4.74943112012601E-003i</v>
      </c>
      <c r="L124" s="2">
        <f>IMABS(K124)</f>
        <v>0.5605088707074724</v>
      </c>
      <c r="M124" s="2">
        <f t="shared" si="11"/>
        <v>3.5507175610563673</v>
      </c>
    </row>
    <row r="125" spans="1:13" ht="14.25">
      <c r="A125" s="2">
        <v>0.89999999999998</v>
      </c>
      <c r="B125" s="5">
        <f t="shared" si="6"/>
        <v>10132.476335326248</v>
      </c>
      <c r="C125" s="5">
        <f t="shared" si="7"/>
        <v>63664226.435466744</v>
      </c>
      <c r="D125" s="2">
        <f t="shared" si="8"/>
        <v>-0.0019087373308297462</v>
      </c>
      <c r="E125" s="2">
        <f t="shared" si="9"/>
        <v>12.921610470575349</v>
      </c>
      <c r="F125" s="2">
        <f t="shared" si="10"/>
        <v>0.8769429378777751</v>
      </c>
      <c r="G125" s="2" t="str">
        <f>COMPLEX(E125,F125)</f>
        <v>12.9216104705753+0.876942937877775i</v>
      </c>
      <c r="H125" s="2">
        <f>IMABS(G125)</f>
        <v>12.951333756396481</v>
      </c>
      <c r="I125" s="2" t="str">
        <f>COMPLEX(E125-50,F125)</f>
        <v>-37.0783895294247+0.876942937877775i</v>
      </c>
      <c r="J125" s="2" t="str">
        <f>COMPLEX(E125+50,F125)</f>
        <v>62.9216104705753+0.876942937877775i</v>
      </c>
      <c r="K125" s="2" t="str">
        <f>IMDIV(I125,J125)</f>
        <v>-0.588970447996719+2.21455935797898E-002i</v>
      </c>
      <c r="L125" s="2">
        <f>IMABS(K125)</f>
        <v>0.5893866438327706</v>
      </c>
      <c r="M125" s="2">
        <f t="shared" si="11"/>
        <v>3.8707621658206985</v>
      </c>
    </row>
    <row r="126" spans="1:13" ht="14.25">
      <c r="A126" s="2">
        <v>0.94999999999998</v>
      </c>
      <c r="B126" s="5">
        <f t="shared" si="6"/>
        <v>10133.012796249239</v>
      </c>
      <c r="C126" s="5">
        <f t="shared" si="7"/>
        <v>63667597.118855946</v>
      </c>
      <c r="D126" s="2">
        <f t="shared" si="8"/>
        <v>-0.002014831654996607</v>
      </c>
      <c r="E126" s="2">
        <f t="shared" si="9"/>
        <v>11.886483536618645</v>
      </c>
      <c r="F126" s="2">
        <f t="shared" si="10"/>
        <v>1.55307616309344</v>
      </c>
      <c r="G126" s="2" t="str">
        <f>COMPLEX(E126,F126)</f>
        <v>11.8864835366186+1.55307616309344i</v>
      </c>
      <c r="H126" s="2">
        <f>IMABS(G126)</f>
        <v>11.987515857535875</v>
      </c>
      <c r="I126" s="2" t="str">
        <f>COMPLEX(E126-50,F126)</f>
        <v>-38.1135164633814+1.55307616309344i</v>
      </c>
      <c r="J126" s="2" t="str">
        <f>COMPLEX(E126+50,F126)</f>
        <v>61.8864835366186+1.55307616309344i</v>
      </c>
      <c r="K126" s="2" t="str">
        <f>IMDIV(I126,J126)</f>
        <v>-0.61484471564017+4.05254377310704E-002i</v>
      </c>
      <c r="L126" s="2">
        <f>IMABS(K126)</f>
        <v>0.6161788177582351</v>
      </c>
      <c r="M126" s="2">
        <f t="shared" si="11"/>
        <v>4.210759834354898</v>
      </c>
    </row>
    <row r="127" spans="1:13" ht="14.25">
      <c r="A127" s="2">
        <v>0.99999999999998</v>
      </c>
      <c r="B127" s="5">
        <f t="shared" si="6"/>
        <v>10133.549257172228</v>
      </c>
      <c r="C127" s="5">
        <f t="shared" si="7"/>
        <v>63670967.802245155</v>
      </c>
      <c r="D127" s="2">
        <f t="shared" si="8"/>
        <v>-0.0021209315961474573</v>
      </c>
      <c r="E127" s="2">
        <f t="shared" si="9"/>
        <v>10.961148798701627</v>
      </c>
      <c r="F127" s="2">
        <f t="shared" si="10"/>
        <v>2.2166212907747536</v>
      </c>
      <c r="G127" s="2" t="str">
        <f>COMPLEX(E127,F127)</f>
        <v>10.9611487987016+2.21662129077475i</v>
      </c>
      <c r="H127" s="2">
        <f>IMABS(G127)</f>
        <v>11.183031473352539</v>
      </c>
      <c r="I127" s="2" t="str">
        <f>COMPLEX(E127-50,F127)</f>
        <v>-39.0388512012984+2.21662129077475i</v>
      </c>
      <c r="J127" s="2" t="str">
        <f>COMPLEX(E127+50,F127)</f>
        <v>60.9611487987016+2.21662129077475i</v>
      </c>
      <c r="K127" s="2" t="str">
        <f>IMDIV(I127,J127)</f>
        <v>-0.638223077549622+5.95677775811923E-002i</v>
      </c>
      <c r="L127" s="2">
        <f>IMABS(K127)</f>
        <v>0.6409968930056317</v>
      </c>
      <c r="M127" s="2">
        <f t="shared" si="11"/>
        <v>4.570982426153136</v>
      </c>
    </row>
    <row r="128" spans="1:13" ht="14.25">
      <c r="A128" s="2">
        <v>1.04999999999998</v>
      </c>
      <c r="B128" s="5">
        <f t="shared" si="6"/>
        <v>10134.085718095217</v>
      </c>
      <c r="C128" s="5">
        <f t="shared" si="7"/>
        <v>63674338.48563436</v>
      </c>
      <c r="D128" s="2">
        <f t="shared" si="8"/>
        <v>-0.0022270371542814082</v>
      </c>
      <c r="E128" s="2">
        <f t="shared" si="9"/>
        <v>10.132123958298905</v>
      </c>
      <c r="F128" s="2">
        <f t="shared" si="10"/>
        <v>2.862957061508972</v>
      </c>
      <c r="G128" s="2" t="str">
        <f>COMPLEX(E128,F128)</f>
        <v>10.1321239582989+2.86295706150897i</v>
      </c>
      <c r="H128" s="2">
        <f>IMABS(G128)</f>
        <v>10.52883939674163</v>
      </c>
      <c r="I128" s="2" t="str">
        <f>COMPLEX(E128-50,F128)</f>
        <v>-39.8678760417011+2.86295706150897i</v>
      </c>
      <c r="J128" s="2" t="str">
        <f>COMPLEX(E128+50,F128)</f>
        <v>60.1321239582989+2.86295706150897i</v>
      </c>
      <c r="K128" s="2" t="str">
        <f>IMDIV(I128,J128)</f>
        <v>-0.659243418553047+7.89984179704521E-002i</v>
      </c>
      <c r="L128" s="2">
        <f>IMABS(K128)</f>
        <v>0.6639598142563615</v>
      </c>
      <c r="M128" s="2">
        <f t="shared" si="11"/>
        <v>4.951669130208669</v>
      </c>
    </row>
    <row r="129" spans="1:13" ht="14.25">
      <c r="A129" s="2">
        <v>1.09999999999998</v>
      </c>
      <c r="B129" s="5">
        <f t="shared" si="6"/>
        <v>10134.622179018208</v>
      </c>
      <c r="C129" s="5">
        <f t="shared" si="7"/>
        <v>63677709.169023566</v>
      </c>
      <c r="D129" s="2">
        <f t="shared" si="8"/>
        <v>-0.0023331483293993482</v>
      </c>
      <c r="E129" s="2">
        <f t="shared" si="9"/>
        <v>9.387641673781497</v>
      </c>
      <c r="F129" s="2">
        <f t="shared" si="10"/>
        <v>3.489081775680404</v>
      </c>
      <c r="G129" s="2" t="str">
        <f>COMPLEX(E129,F129)</f>
        <v>9.3876416737815+3.4890817756804i</v>
      </c>
      <c r="H129" s="2">
        <f>IMABS(G129)</f>
        <v>10.015064045362077</v>
      </c>
      <c r="I129" s="2" t="str">
        <f>COMPLEX(E129-50,F129)</f>
        <v>-40.6123583262185+3.4890817756804i</v>
      </c>
      <c r="J129" s="2" t="str">
        <f>COMPLEX(E129+50,F129)</f>
        <v>59.3876416737815+3.4890817756804i</v>
      </c>
      <c r="K129" s="2" t="str">
        <f>IMDIV(I129,J129)</f>
        <v>-0.678059892749609+9.85876526711396E-002i</v>
      </c>
      <c r="L129" s="2">
        <f>IMABS(K129)</f>
        <v>0.6851895675029039</v>
      </c>
      <c r="M129" s="2">
        <f t="shared" si="11"/>
        <v>5.3530296125699355</v>
      </c>
    </row>
    <row r="130" spans="1:13" ht="14.25">
      <c r="A130" s="2">
        <v>1.14999999999998</v>
      </c>
      <c r="B130" s="5">
        <f t="shared" si="6"/>
        <v>10135.158639941197</v>
      </c>
      <c r="C130" s="5">
        <f t="shared" si="7"/>
        <v>63681079.85241277</v>
      </c>
      <c r="D130" s="2">
        <f t="shared" si="8"/>
        <v>-0.002439265121500389</v>
      </c>
      <c r="E130" s="2">
        <f t="shared" si="9"/>
        <v>8.717464755596483</v>
      </c>
      <c r="F130" s="2">
        <f t="shared" si="10"/>
        <v>4.093180915113443</v>
      </c>
      <c r="G130" s="2" t="str">
        <f>COMPLEX(E130,F130)</f>
        <v>8.71746475559648+4.09318091511344i</v>
      </c>
      <c r="H130" s="2">
        <f>IMABS(G130)</f>
        <v>9.630593012318384</v>
      </c>
      <c r="I130" s="2" t="str">
        <f>COMPLEX(E130-50,F130)</f>
        <v>-41.2825352444035+4.09318091511344i</v>
      </c>
      <c r="J130" s="2" t="str">
        <f>COMPLEX(E130+50,F130)</f>
        <v>58.7174647555965+4.09318091511344i</v>
      </c>
      <c r="K130" s="2" t="str">
        <f>IMDIV(I130,J130)</f>
        <v>-0.694834837127563+0.118146545299177i</v>
      </c>
      <c r="L130" s="2">
        <f>IMABS(K130)</f>
        <v>0.7048078156861042</v>
      </c>
      <c r="M130" s="2">
        <f t="shared" si="11"/>
        <v>5.77524713145277</v>
      </c>
    </row>
    <row r="131" spans="1:13" ht="14.25">
      <c r="A131" s="2">
        <v>1.19999999999998</v>
      </c>
      <c r="B131" s="5">
        <f t="shared" si="6"/>
        <v>10135.695100864186</v>
      </c>
      <c r="C131" s="5">
        <f t="shared" si="7"/>
        <v>63684450.53580197</v>
      </c>
      <c r="D131" s="2">
        <f t="shared" si="8"/>
        <v>-0.002545387530584975</v>
      </c>
      <c r="E131" s="2">
        <f t="shared" si="9"/>
        <v>8.112702355493084</v>
      </c>
      <c r="F131" s="2">
        <f t="shared" si="10"/>
        <v>4.674303261567875</v>
      </c>
      <c r="G131" s="2" t="str">
        <f>COMPLEX(E131,F131)</f>
        <v>8.11270235549308+4.67430326156788i</v>
      </c>
      <c r="H131" s="2">
        <f>IMABS(G131)</f>
        <v>9.362961630271005</v>
      </c>
      <c r="I131" s="2" t="str">
        <f>COMPLEX(E131-50,F131)</f>
        <v>-41.8872976445069+4.67430326156788i</v>
      </c>
      <c r="J131" s="2" t="str">
        <f>COMPLEX(E131+50,F131)</f>
        <v>58.1127023554931+4.67430326156788i</v>
      </c>
      <c r="K131" s="2" t="str">
        <f>IMDIV(I131,J131)</f>
        <v>-0.709732532837115+0.137522573047127i</v>
      </c>
      <c r="L131" s="2">
        <f>IMABS(K131)</f>
        <v>0.7229334175876011</v>
      </c>
      <c r="M131" s="2">
        <f t="shared" si="11"/>
        <v>6.218481502121776</v>
      </c>
    </row>
    <row r="132" spans="1:13" ht="14.25">
      <c r="A132" s="2">
        <v>1.24999999999998</v>
      </c>
      <c r="B132" s="5">
        <f t="shared" si="6"/>
        <v>10136.231561787177</v>
      </c>
      <c r="C132" s="5">
        <f t="shared" si="7"/>
        <v>63687821.21919118</v>
      </c>
      <c r="D132" s="2">
        <f t="shared" si="8"/>
        <v>-0.0026515155566533277</v>
      </c>
      <c r="E132" s="2">
        <f t="shared" si="9"/>
        <v>7.565637383584564</v>
      </c>
      <c r="F132" s="2">
        <f t="shared" si="10"/>
        <v>5.232119229178515</v>
      </c>
      <c r="G132" s="2" t="str">
        <f>COMPLEX(E132,F132)</f>
        <v>7.56563738358456+5.23211922917852i</v>
      </c>
      <c r="H132" s="2">
        <f>IMABS(G132)</f>
        <v>9.198583621853523</v>
      </c>
      <c r="I132" s="2" t="str">
        <f>COMPLEX(E132-50,F132)</f>
        <v>-42.4343626164154+5.23211922917852i</v>
      </c>
      <c r="J132" s="2" t="str">
        <f>COMPLEX(E132+50,F132)</f>
        <v>57.5656373835846+5.23211922917852i</v>
      </c>
      <c r="K132" s="2" t="str">
        <f>IMDIV(I132,J132)</f>
        <v>-0.722914580247598+0.156595061138263i</v>
      </c>
      <c r="L132" s="2">
        <f>IMABS(K132)</f>
        <v>0.7396806767162822</v>
      </c>
      <c r="M132" s="2">
        <f t="shared" si="11"/>
        <v>6.682871846667459</v>
      </c>
    </row>
    <row r="133" spans="1:13" ht="14.25">
      <c r="A133" s="2">
        <v>1.29999999999998</v>
      </c>
      <c r="B133" s="5">
        <f t="shared" si="6"/>
        <v>10136.768022710166</v>
      </c>
      <c r="C133" s="5">
        <f t="shared" si="7"/>
        <v>63691191.90258039</v>
      </c>
      <c r="D133" s="2">
        <f t="shared" si="8"/>
        <v>-0.0027576491997050034</v>
      </c>
      <c r="E133" s="2">
        <f t="shared" si="9"/>
        <v>7.06956993496778</v>
      </c>
      <c r="F133" s="2">
        <f t="shared" si="10"/>
        <v>5.766741117552691</v>
      </c>
      <c r="G133" s="2" t="str">
        <f>COMPLEX(E133,F133)</f>
        <v>7.06956993496778+5.76674111755269i</v>
      </c>
      <c r="H133" s="2">
        <f>IMABS(G133)</f>
        <v>9.123273654904427</v>
      </c>
      <c r="I133" s="2" t="str">
        <f>COMPLEX(E133-50,F133)</f>
        <v>-42.9304300650322+5.76674111755269i</v>
      </c>
      <c r="J133" s="2" t="str">
        <f>COMPLEX(E133+50,F133)</f>
        <v>57.0695699349678+5.76674111755269i</v>
      </c>
      <c r="K133" s="2" t="str">
        <f>IMDIV(I133,J133)</f>
        <v>-0.734536625030956+0.175270703579251i</v>
      </c>
      <c r="L133" s="2">
        <f>IMABS(K133)</f>
        <v>0.7551581774999413</v>
      </c>
      <c r="M133" s="2">
        <f t="shared" si="11"/>
        <v>7.168539098337746</v>
      </c>
    </row>
    <row r="134" spans="1:13" ht="14.25">
      <c r="A134" s="2">
        <v>1.34999999999998</v>
      </c>
      <c r="B134" s="5">
        <f t="shared" si="6"/>
        <v>10137.304483633156</v>
      </c>
      <c r="C134" s="5">
        <f t="shared" si="7"/>
        <v>63694562.58596959</v>
      </c>
      <c r="D134" s="2">
        <f t="shared" si="8"/>
        <v>-0.002863788459740224</v>
      </c>
      <c r="E134" s="2">
        <f t="shared" si="9"/>
        <v>6.61867830384543</v>
      </c>
      <c r="F134" s="2">
        <f t="shared" si="10"/>
        <v>6.278589817966523</v>
      </c>
      <c r="G134" s="2" t="str">
        <f>COMPLEX(E134,F134)</f>
        <v>6.61867830384543+6.27858981796652i</v>
      </c>
      <c r="H134" s="2">
        <f>IMABS(G134)</f>
        <v>9.122915794419407</v>
      </c>
      <c r="I134" s="2" t="str">
        <f>COMPLEX(E134-50,F134)</f>
        <v>-43.3813216961546+6.27858981796652i</v>
      </c>
      <c r="J134" s="2" t="str">
        <f>COMPLEX(E134+50,F134)</f>
        <v>56.6186783038454+6.27858981796652i</v>
      </c>
      <c r="K134" s="2" t="str">
        <f>IMDIV(I134,J134)</f>
        <v>-0.74474617612049+0.19347935883523i</v>
      </c>
      <c r="L134" s="2">
        <f>IMABS(K134)</f>
        <v>0.7694680819510212</v>
      </c>
      <c r="M134" s="2">
        <f t="shared" si="11"/>
        <v>7.6755882522743795</v>
      </c>
    </row>
    <row r="135" spans="1:13" ht="14.25">
      <c r="A135" s="2">
        <v>1.39999999999998</v>
      </c>
      <c r="B135" s="5">
        <f t="shared" si="6"/>
        <v>10137.840944556146</v>
      </c>
      <c r="C135" s="5">
        <f t="shared" si="7"/>
        <v>63697933.2693588</v>
      </c>
      <c r="D135" s="2">
        <f t="shared" si="8"/>
        <v>-0.0029699333367589897</v>
      </c>
      <c r="E135" s="2">
        <f t="shared" si="9"/>
        <v>6.207897363757546</v>
      </c>
      <c r="F135" s="2">
        <f t="shared" si="10"/>
        <v>6.768296281396822</v>
      </c>
      <c r="G135" s="2" t="str">
        <f>COMPLEX(E135,F135)</f>
        <v>6.20789736375755+6.76829628139682i</v>
      </c>
      <c r="H135" s="2">
        <f>IMABS(G135)</f>
        <v>9.184107154847332</v>
      </c>
      <c r="I135" s="2" t="str">
        <f>COMPLEX(E135-50,F135)</f>
        <v>-43.7921026362425+6.76829628139682i</v>
      </c>
      <c r="J135" s="2" t="str">
        <f>COMPLEX(E135+50,F135)</f>
        <v>56.2078973637575+6.76829628139682i</v>
      </c>
      <c r="K135" s="2" t="str">
        <f>IMDIV(I135,J135)</f>
        <v>-0.753681278912237+0.211170227592791i</v>
      </c>
      <c r="L135" s="2">
        <f>IMABS(K135)</f>
        <v>0.7827057781851214</v>
      </c>
      <c r="M135" s="2">
        <f t="shared" si="11"/>
        <v>8.204110368401228</v>
      </c>
    </row>
    <row r="136" spans="1:13" ht="14.25">
      <c r="A136" s="2">
        <v>1.44999999999998</v>
      </c>
      <c r="B136" s="5">
        <f t="shared" si="6"/>
        <v>10138.377405479136</v>
      </c>
      <c r="C136" s="5">
        <f t="shared" si="7"/>
        <v>63701303.952748</v>
      </c>
      <c r="D136" s="2">
        <f t="shared" si="8"/>
        <v>-0.0030760838307610783</v>
      </c>
      <c r="E136" s="2">
        <f t="shared" si="9"/>
        <v>5.832813153297307</v>
      </c>
      <c r="F136" s="2">
        <f t="shared" si="10"/>
        <v>7.236628958208289</v>
      </c>
      <c r="G136" s="2" t="str">
        <f>COMPLEX(E136,F136)</f>
        <v>5.83281315329731+7.23662895820829i</v>
      </c>
      <c r="H136" s="2">
        <f>IMABS(G136)</f>
        <v>9.294649426420392</v>
      </c>
      <c r="I136" s="2" t="str">
        <f>COMPLEX(E136-50,F136)</f>
        <v>-44.1671868467027+7.23662895820829i</v>
      </c>
      <c r="J136" s="2" t="str">
        <f>COMPLEX(E136+50,F136)</f>
        <v>55.8328131532973+7.23662895820829i</v>
      </c>
      <c r="K136" s="2" t="str">
        <f>IMDIV(I136,J136)</f>
        <v>-0.761469838708687+0.228308460990685i</v>
      </c>
      <c r="L136" s="2">
        <f>IMABS(K136)</f>
        <v>0.7949597905699186</v>
      </c>
      <c r="M136" s="2">
        <f t="shared" si="11"/>
        <v>8.754184340520775</v>
      </c>
    </row>
    <row r="137" spans="1:13" ht="14.25">
      <c r="A137" s="2">
        <v>1.49999999999998</v>
      </c>
      <c r="B137" s="5">
        <f aca="true" t="shared" si="12" ref="B137:B200">F0C+F0C*A137/Q</f>
        <v>10138.913866402125</v>
      </c>
      <c r="C137" s="5">
        <f aca="true" t="shared" si="13" ref="C137:C200">2*PI()*B137*1000</f>
        <v>63704674.6361372</v>
      </c>
      <c r="D137" s="2">
        <f aca="true" t="shared" si="14" ref="D137:D200">1-C137*C137*Llm*CCC</f>
        <v>-0.0031822399417464897</v>
      </c>
      <c r="E137" s="2">
        <f aca="true" t="shared" si="15" ref="E137:E200">C137*C137*C137*C137*CCC*CCC*RR2R*Lxxx*Lxxx/(C137*C137*CCC*CCC*RR2R*RR2R+D137*D137)</f>
        <v>5.489572082129377</v>
      </c>
      <c r="F137" s="2">
        <f aca="true" t="shared" si="16" ref="F137:F200">C137*Llc+D137*C137*C137*C137*CCC*Lxxx*Lxxx/(C137*C137*CCC*CCC*RR2R*RR2R+D137*D137)</f>
        <v>7.68444062162758</v>
      </c>
      <c r="G137" s="2" t="str">
        <f>COMPLEX(E137,F137)</f>
        <v>5.48957208212938+7.68444062162758i</v>
      </c>
      <c r="H137" s="2">
        <f>IMABS(G137)</f>
        <v>9.443835519121155</v>
      </c>
      <c r="I137" s="2" t="str">
        <f>COMPLEX(E137-50,F137)</f>
        <v>-44.5104279178706+7.68444062162758i</v>
      </c>
      <c r="J137" s="2" t="str">
        <f>COMPLEX(E137+50,F137)</f>
        <v>55.4895720821294+7.68444062162758i</v>
      </c>
      <c r="K137" s="2" t="str">
        <f>IMDIV(I137,J137)</f>
        <v>-0.768229423647671+0.244872207544223i</v>
      </c>
      <c r="L137" s="2">
        <f>IMABS(K137)</f>
        <v>0.8063118784847548</v>
      </c>
      <c r="M137" s="2">
        <f aca="true" t="shared" si="17" ref="M137:M200">(1+L137)/(1-L137)</f>
        <v>9.325878450127774</v>
      </c>
    </row>
    <row r="138" spans="1:13" ht="14.25">
      <c r="A138" s="2">
        <v>1.54999999999998</v>
      </c>
      <c r="B138" s="5">
        <f t="shared" si="12"/>
        <v>10139.450327325116</v>
      </c>
      <c r="C138" s="5">
        <f t="shared" si="13"/>
        <v>63708045.31952641</v>
      </c>
      <c r="D138" s="2">
        <f t="shared" si="14"/>
        <v>-0.00328840166971589</v>
      </c>
      <c r="E138" s="2">
        <f t="shared" si="15"/>
        <v>5.174803045973399</v>
      </c>
      <c r="F138" s="2">
        <f t="shared" si="16"/>
        <v>8.112629646394602</v>
      </c>
      <c r="G138" s="2" t="str">
        <f>COMPLEX(E138,F138)</f>
        <v>5.1748030459734+8.1126296463946i</v>
      </c>
      <c r="H138" s="2">
        <f>IMABS(G138)</f>
        <v>9.622543652495226</v>
      </c>
      <c r="I138" s="2" t="str">
        <f>COMPLEX(E138-50,F138)</f>
        <v>-44.8251969540266+8.1126296463946i</v>
      </c>
      <c r="J138" s="2" t="str">
        <f>COMPLEX(E138+50,F138)</f>
        <v>55.1748030459734+8.1126296463946i</v>
      </c>
      <c r="K138" s="2" t="str">
        <f>IMDIV(I138,J138)</f>
        <v>-0.774067409280493+0.260850081281472i</v>
      </c>
      <c r="L138" s="2">
        <f>IMABS(K138)</f>
        <v>0.8168372659316939</v>
      </c>
      <c r="M138" s="2">
        <f t="shared" si="17"/>
        <v>9.919251725376347</v>
      </c>
    </row>
    <row r="139" spans="1:13" ht="14.25">
      <c r="A139" s="2">
        <v>1.59999999999998</v>
      </c>
      <c r="B139" s="5">
        <f t="shared" si="12"/>
        <v>10139.986788248105</v>
      </c>
      <c r="C139" s="5">
        <f t="shared" si="13"/>
        <v>63711416.00291561</v>
      </c>
      <c r="D139" s="2">
        <f t="shared" si="14"/>
        <v>-0.0033945690146686136</v>
      </c>
      <c r="E139" s="2">
        <f t="shared" si="15"/>
        <v>4.885550778226589</v>
      </c>
      <c r="F139" s="2">
        <f t="shared" si="16"/>
        <v>8.522112058212985</v>
      </c>
      <c r="G139" s="2" t="str">
        <f>COMPLEX(E139,F139)</f>
        <v>4.88555077822659+8.52211205821298i</v>
      </c>
      <c r="H139" s="2">
        <f>IMABS(G139)</f>
        <v>9.82318687287224</v>
      </c>
      <c r="I139" s="2" t="str">
        <f>COMPLEX(E139-50,F139)</f>
        <v>-45.1144492217734+8.52211205821298i</v>
      </c>
      <c r="J139" s="2" t="str">
        <f>COMPLEX(E139+50,F139)</f>
        <v>54.8855507782266+8.52211205821298i</v>
      </c>
      <c r="K139" s="2" t="str">
        <f>IMDIV(I139,J139)</f>
        <v>-0.7790813564662+0.276239018566926i</v>
      </c>
      <c r="L139" s="2">
        <f>IMABS(K139)</f>
        <v>0.8266049572631612</v>
      </c>
      <c r="M139" s="2">
        <f t="shared" si="17"/>
        <v>10.534355125915535</v>
      </c>
    </row>
    <row r="140" spans="1:13" ht="14.25">
      <c r="A140" s="2">
        <v>1.64999999999998</v>
      </c>
      <c r="B140" s="5">
        <f t="shared" si="12"/>
        <v>10140.523249171096</v>
      </c>
      <c r="C140" s="5">
        <f t="shared" si="13"/>
        <v>63714786.68630482</v>
      </c>
      <c r="D140" s="2">
        <f t="shared" si="14"/>
        <v>-0.003500741976604882</v>
      </c>
      <c r="E140" s="2">
        <f t="shared" si="15"/>
        <v>4.619218889305003</v>
      </c>
      <c r="F140" s="2">
        <f t="shared" si="16"/>
        <v>8.913801600166934</v>
      </c>
      <c r="G140" s="2" t="str">
        <f>COMPLEX(E140,F140)</f>
        <v>4.619218889305+8.91380160016693i</v>
      </c>
      <c r="H140" s="2">
        <f>IMABS(G140)</f>
        <v>10.039573801434534</v>
      </c>
      <c r="I140" s="2" t="str">
        <f>COMPLEX(E140-50,F140)</f>
        <v>-45.380781110695+8.91380160016693i</v>
      </c>
      <c r="J140" s="2" t="str">
        <f>COMPLEX(E140+50,F140)</f>
        <v>54.619218889305+8.91380160016693i</v>
      </c>
      <c r="K140" s="2" t="str">
        <f>IMDIV(I140,J140)</f>
        <v>-0.783359539461604+0.291042483576024i</v>
      </c>
      <c r="L140" s="2">
        <f>IMABS(K140)</f>
        <v>0.8356781050808957</v>
      </c>
      <c r="M140" s="2">
        <f t="shared" si="17"/>
        <v>11.171232573629949</v>
      </c>
    </row>
    <row r="141" spans="1:13" ht="14.25">
      <c r="A141" s="2">
        <v>1.69999999999998</v>
      </c>
      <c r="B141" s="5">
        <f t="shared" si="12"/>
        <v>10141.059710094085</v>
      </c>
      <c r="C141" s="5">
        <f t="shared" si="13"/>
        <v>63718157.36969403</v>
      </c>
      <c r="D141" s="2">
        <f t="shared" si="14"/>
        <v>-0.0036069205555246953</v>
      </c>
      <c r="E141" s="2">
        <f t="shared" si="15"/>
        <v>4.373521204854657</v>
      </c>
      <c r="F141" s="2">
        <f t="shared" si="16"/>
        <v>9.288595757193873</v>
      </c>
      <c r="G141" s="2" t="str">
        <f>COMPLEX(E141,F141)</f>
        <v>4.37352120485466+9.28859575719387i</v>
      </c>
      <c r="H141" s="2">
        <f>IMABS(G141)</f>
        <v>10.266727758632413</v>
      </c>
      <c r="I141" s="2" t="str">
        <f>COMPLEX(E141-50,F141)</f>
        <v>-45.6264787951453+9.28859575719387i</v>
      </c>
      <c r="J141" s="2" t="str">
        <f>COMPLEX(E141+50,F141)</f>
        <v>54.3735212048547+9.28859575719387i</v>
      </c>
      <c r="K141" s="2" t="str">
        <f>IMDIV(I141,J141)</f>
        <v>-0.786981561890279+0.305268979940106i</v>
      </c>
      <c r="L141" s="2">
        <f>IMABS(K141)</f>
        <v>0.8441144050831829</v>
      </c>
      <c r="M141" s="2">
        <f t="shared" si="17"/>
        <v>11.829921847924629</v>
      </c>
    </row>
    <row r="142" spans="1:13" ht="14.25">
      <c r="A142" s="2">
        <v>1.74999999999998</v>
      </c>
      <c r="B142" s="5">
        <f t="shared" si="12"/>
        <v>10141.596171017074</v>
      </c>
      <c r="C142" s="5">
        <f t="shared" si="13"/>
        <v>63721528.05308323</v>
      </c>
      <c r="D142" s="2">
        <f t="shared" si="14"/>
        <v>-0.0037131047514278315</v>
      </c>
      <c r="E142" s="2">
        <f t="shared" si="15"/>
        <v>4.146440183133034</v>
      </c>
      <c r="F142" s="2">
        <f t="shared" si="16"/>
        <v>9.647366198652355</v>
      </c>
      <c r="G142" s="2" t="str">
        <f>COMPLEX(E142,F142)</f>
        <v>4.14644018313303+9.64736619865235i</v>
      </c>
      <c r="H142" s="2">
        <f>IMABS(G142)</f>
        <v>10.500697156055885</v>
      </c>
      <c r="I142" s="2" t="str">
        <f>COMPLEX(E142-50,F142)</f>
        <v>-45.853559816867+9.64736619865235i</v>
      </c>
      <c r="J142" s="2" t="str">
        <f>COMPLEX(E142+50,F142)</f>
        <v>54.146440183133+9.64736619865235i</v>
      </c>
      <c r="K142" s="2" t="str">
        <f>IMDIV(I142,J142)</f>
        <v>-0.790019014976268+0.318930826876527i</v>
      </c>
      <c r="L142" s="2">
        <f>IMABS(K142)</f>
        <v>0.851966499550433</v>
      </c>
      <c r="M142" s="2">
        <f t="shared" si="17"/>
        <v>12.51045536264525</v>
      </c>
    </row>
    <row r="143" spans="1:13" ht="14.25">
      <c r="A143" s="2">
        <v>1.79999999999998</v>
      </c>
      <c r="B143" s="5">
        <f t="shared" si="12"/>
        <v>10142.132631940065</v>
      </c>
      <c r="C143" s="5">
        <f t="shared" si="13"/>
        <v>63724898.73647244</v>
      </c>
      <c r="D143" s="2">
        <f t="shared" si="14"/>
        <v>-0.0038192945643145126</v>
      </c>
      <c r="E143" s="2">
        <f t="shared" si="15"/>
        <v>3.9361913552486767</v>
      </c>
      <c r="F143" s="2">
        <f t="shared" si="16"/>
        <v>9.990952486573581</v>
      </c>
      <c r="G143" s="2" t="str">
        <f>COMPLEX(E143,F143)</f>
        <v>3.93619135524868+9.99095248657358i</v>
      </c>
      <c r="H143" s="2">
        <f>IMABS(G143)</f>
        <v>10.738376691758639</v>
      </c>
      <c r="I143" s="2" t="str">
        <f>COMPLEX(E143-50,F143)</f>
        <v>-46.0638086447513+9.99095248657358i</v>
      </c>
      <c r="J143" s="2" t="str">
        <f>COMPLEX(E143+50,F143)</f>
        <v>53.9361913552487+9.99095248657358i</v>
      </c>
      <c r="K143" s="2" t="str">
        <f>IMDIV(I143,J143)</f>
        <v>-0.792536145533589+0.332043160825612i</v>
      </c>
      <c r="L143" s="2">
        <f>IMABS(K143)</f>
        <v>0.8592823765377138</v>
      </c>
      <c r="M143" s="2">
        <f t="shared" si="17"/>
        <v>13.212860839964517</v>
      </c>
    </row>
    <row r="144" spans="1:13" ht="14.25">
      <c r="A144" s="2">
        <v>1.84999999999998</v>
      </c>
      <c r="B144" s="5">
        <f t="shared" si="12"/>
        <v>10142.669092863054</v>
      </c>
      <c r="C144" s="5">
        <f t="shared" si="13"/>
        <v>63728269.419861645</v>
      </c>
      <c r="D144" s="2">
        <f t="shared" si="14"/>
        <v>-0.003925489994184739</v>
      </c>
      <c r="E144" s="2">
        <f t="shared" si="15"/>
        <v>3.7411928820296647</v>
      </c>
      <c r="F144" s="2">
        <f t="shared" si="16"/>
        <v>10.320158186891987</v>
      </c>
      <c r="G144" s="2" t="str">
        <f>COMPLEX(E144,F144)</f>
        <v>3.74119288202966+10.320158186892i</v>
      </c>
      <c r="H144" s="2">
        <f>IMABS(G144)</f>
        <v>10.977348914151511</v>
      </c>
      <c r="I144" s="2" t="str">
        <f>COMPLEX(E144-50,F144)</f>
        <v>-46.2588071179703+10.320158186892i</v>
      </c>
      <c r="J144" s="2" t="str">
        <f>COMPLEX(E144+50,F144)</f>
        <v>53.7411928820297+10.320158186892i</v>
      </c>
      <c r="K144" s="2" t="str">
        <f>IMDIV(I144,J144)</f>
        <v>-0.794590511283597+0.344623127324274i</v>
      </c>
      <c r="L144" s="2">
        <f>IMABS(K144)</f>
        <v>0.8661057559609512</v>
      </c>
      <c r="M144" s="2">
        <f t="shared" si="17"/>
        <v>13.937161894851295</v>
      </c>
    </row>
    <row r="145" spans="1:13" ht="14.25">
      <c r="A145" s="2">
        <v>1.89999999999998</v>
      </c>
      <c r="B145" s="5">
        <f t="shared" si="12"/>
        <v>10143.205553786043</v>
      </c>
      <c r="C145" s="5">
        <f t="shared" si="13"/>
        <v>63731640.103250846</v>
      </c>
      <c r="D145" s="2">
        <f t="shared" si="14"/>
        <v>-0.004031691041038288</v>
      </c>
      <c r="E145" s="2">
        <f t="shared" si="15"/>
        <v>3.560039455007925</v>
      </c>
      <c r="F145" s="2">
        <f t="shared" si="16"/>
        <v>10.635748737760487</v>
      </c>
      <c r="G145" s="2" t="str">
        <f>COMPLEX(E145,F145)</f>
        <v>3.56003945500792+10.6357487377605i</v>
      </c>
      <c r="H145" s="2">
        <f>IMABS(G145)</f>
        <v>11.215749289904226</v>
      </c>
      <c r="I145" s="2" t="str">
        <f>COMPLEX(E145-50,F145)</f>
        <v>-46.4399605449921+10.6357487377605i</v>
      </c>
      <c r="J145" s="2" t="str">
        <f>COMPLEX(E145+50,F145)</f>
        <v>53.5600394550079+10.6357487377605i</v>
      </c>
      <c r="K145" s="2" t="str">
        <f>IMDIV(I145,J145)</f>
        <v>-0.796233608684278+0.356689231947542i</v>
      </c>
      <c r="L145" s="2">
        <f>IMABS(K145)</f>
        <v>0.8724764568661525</v>
      </c>
      <c r="M145" s="2">
        <f t="shared" si="17"/>
        <v>14.683378542116094</v>
      </c>
    </row>
    <row r="146" spans="1:13" ht="14.25">
      <c r="A146" s="2">
        <v>1.94999999999998</v>
      </c>
      <c r="B146" s="5">
        <f t="shared" si="12"/>
        <v>10143.742014709034</v>
      </c>
      <c r="C146" s="5">
        <f t="shared" si="13"/>
        <v>63735010.786640055</v>
      </c>
      <c r="D146" s="2">
        <f t="shared" si="14"/>
        <v>-0.004137897704875604</v>
      </c>
      <c r="E146" s="2">
        <f t="shared" si="15"/>
        <v>3.3914798858174793</v>
      </c>
      <c r="F146" s="2">
        <f t="shared" si="16"/>
        <v>10.938450591480642</v>
      </c>
      <c r="G146" s="2" t="str">
        <f>COMPLEX(E146,F146)</f>
        <v>3.39147988581748+10.9384505914806i</v>
      </c>
      <c r="H146" s="2">
        <f>IMABS(G146)</f>
        <v>11.452154258399021</v>
      </c>
      <c r="I146" s="2" t="str">
        <f>COMPLEX(E146-50,F146)</f>
        <v>-46.6085201141825+10.9384505914806i</v>
      </c>
      <c r="J146" s="2" t="str">
        <f>COMPLEX(E146+50,F146)</f>
        <v>53.3914798858175+10.9384505914806i</v>
      </c>
      <c r="K146" s="2" t="str">
        <f>IMDIV(I146,J146)</f>
        <v>-0.797511464100006+0.368260823257321i</v>
      </c>
      <c r="L146" s="2">
        <f>IMABS(K146)</f>
        <v>0.8784307424703981</v>
      </c>
      <c r="M146" s="2">
        <f t="shared" si="17"/>
        <v>15.45152763652442</v>
      </c>
    </row>
    <row r="147" spans="1:13" ht="14.25">
      <c r="A147" s="2">
        <v>1.99999999999998</v>
      </c>
      <c r="B147" s="5">
        <f t="shared" si="12"/>
        <v>10144.278475632023</v>
      </c>
      <c r="C147" s="5">
        <f t="shared" si="13"/>
        <v>63738381.47002926</v>
      </c>
      <c r="D147" s="2">
        <f t="shared" si="14"/>
        <v>-0.004244109985696243</v>
      </c>
      <c r="E147" s="2">
        <f t="shared" si="15"/>
        <v>3.234397828980162</v>
      </c>
      <c r="F147" s="2">
        <f t="shared" si="16"/>
        <v>11.228951268422017</v>
      </c>
      <c r="G147" s="2" t="str">
        <f>COMPLEX(E147,F147)</f>
        <v>3.23439782898016+11.228951268422i</v>
      </c>
      <c r="H147" s="2">
        <f>IMABS(G147)</f>
        <v>11.685489972812762</v>
      </c>
      <c r="I147" s="2" t="str">
        <f>COMPLEX(E147-50,F147)</f>
        <v>-46.7656021710198+11.228951268422i</v>
      </c>
      <c r="J147" s="2" t="str">
        <f>COMPLEX(E147+50,F147)</f>
        <v>53.2343978289802+11.228951268422i</v>
      </c>
      <c r="K147" s="2" t="str">
        <f>IMDIV(I147,J147)</f>
        <v>-0.798465183246325+0.379357684584022i</v>
      </c>
      <c r="L147" s="2">
        <f>IMABS(K147)</f>
        <v>0.8840016412369027</v>
      </c>
      <c r="M147" s="2">
        <f t="shared" si="17"/>
        <v>16.241623255071975</v>
      </c>
    </row>
    <row r="148" spans="1:13" ht="14.25">
      <c r="A148" s="2">
        <v>2.04999999999998</v>
      </c>
      <c r="B148" s="5">
        <f t="shared" si="12"/>
        <v>10144.814936555013</v>
      </c>
      <c r="C148" s="5">
        <f t="shared" si="13"/>
        <v>63741752.15341847</v>
      </c>
      <c r="D148" s="2">
        <f t="shared" si="14"/>
        <v>-0.004350327883500649</v>
      </c>
      <c r="E148" s="2">
        <f t="shared" si="15"/>
        <v>3.087795169008395</v>
      </c>
      <c r="F148" s="2">
        <f t="shared" si="16"/>
        <v>11.507900052853056</v>
      </c>
      <c r="G148" s="2" t="str">
        <f>COMPLEX(E148,F148)</f>
        <v>3.0877951690084+11.5079000528531i</v>
      </c>
      <c r="H148" s="2">
        <f>IMABS(G148)</f>
        <v>11.914958775934057</v>
      </c>
      <c r="I148" s="2" t="str">
        <f>COMPLEX(E148-50,F148)</f>
        <v>-46.9122048309916+11.5079000528531i</v>
      </c>
      <c r="J148" s="2" t="str">
        <f>COMPLEX(E148+50,F148)</f>
        <v>53.0877951690084+11.5079000528531i</v>
      </c>
      <c r="K148" s="2" t="str">
        <f>IMDIV(I148,J148)</f>
        <v>-0.79913145676805+0.389999715010154i</v>
      </c>
      <c r="L148" s="2">
        <f>IMABS(K148)</f>
        <v>0.8892192434401243</v>
      </c>
      <c r="M148" s="2">
        <f t="shared" si="17"/>
        <v>17.05367702935864</v>
      </c>
    </row>
    <row r="149" spans="1:13" ht="14.25">
      <c r="A149" s="2">
        <v>2.09999999999997</v>
      </c>
      <c r="B149" s="5">
        <f t="shared" si="12"/>
        <v>10145.351397478003</v>
      </c>
      <c r="C149" s="5">
        <f t="shared" si="13"/>
        <v>63745122.836807676</v>
      </c>
      <c r="D149" s="2">
        <f t="shared" si="14"/>
        <v>-0.0044565513982886</v>
      </c>
      <c r="E149" s="2">
        <f t="shared" si="15"/>
        <v>2.950777675731077</v>
      </c>
      <c r="F149" s="2">
        <f t="shared" si="16"/>
        <v>11.775909129383022</v>
      </c>
      <c r="G149" s="2" t="str">
        <f>COMPLEX(E149,F149)</f>
        <v>2.95077767573108+11.775909129383i</v>
      </c>
      <c r="H149" s="2">
        <f>IMABS(G149)</f>
        <v>12.139980424822719</v>
      </c>
      <c r="I149" s="2" t="str">
        <f>COMPLEX(E149-50,F149)</f>
        <v>-47.0492223242689+11.775909129383i</v>
      </c>
      <c r="J149" s="2" t="str">
        <f>COMPLEX(E149+50,F149)</f>
        <v>52.9507776757311+11.775909129383i</v>
      </c>
      <c r="K149" s="2" t="str">
        <f>IMDIV(I149,J149)</f>
        <v>-0.799543021836903+0.400206683069723i</v>
      </c>
      <c r="L149" s="2">
        <f>IMABS(K149)</f>
        <v>0.8941109735048307</v>
      </c>
      <c r="M149" s="2">
        <f t="shared" si="17"/>
        <v>17.887698434844342</v>
      </c>
    </row>
    <row r="150" spans="1:13" ht="14.25">
      <c r="A150" s="2">
        <v>2.14999999999997</v>
      </c>
      <c r="B150" s="5">
        <f t="shared" si="12"/>
        <v>10145.887858400993</v>
      </c>
      <c r="C150" s="5">
        <f t="shared" si="13"/>
        <v>63748493.52019688</v>
      </c>
      <c r="D150" s="2">
        <f t="shared" si="14"/>
        <v>-0.004562780530059651</v>
      </c>
      <c r="E150" s="2">
        <f t="shared" si="15"/>
        <v>2.8225425933775345</v>
      </c>
      <c r="F150" s="2">
        <f t="shared" si="16"/>
        <v>12.033555010529689</v>
      </c>
      <c r="G150" s="2" t="str">
        <f>COMPLEX(E150,F150)</f>
        <v>2.82254259337753+12.0335550105297i</v>
      </c>
      <c r="H150" s="2">
        <f>IMABS(G150)</f>
        <v>12.36014534230382</v>
      </c>
      <c r="I150" s="2" t="str">
        <f>COMPLEX(E150-50,F150)</f>
        <v>-47.1774574066225+12.0335550105297i</v>
      </c>
      <c r="J150" s="2" t="str">
        <f>COMPLEX(E150+50,F150)</f>
        <v>52.8225425933775+12.0335550105297i</v>
      </c>
      <c r="K150" s="2" t="str">
        <f>IMDIV(I150,J150)</f>
        <v>-0.799729081014635+0.409998039419535i</v>
      </c>
      <c r="L150" s="2">
        <f>IMABS(K150)</f>
        <v>0.8987018389590483</v>
      </c>
      <c r="M150" s="2">
        <f t="shared" si="17"/>
        <v>18.74369504290865</v>
      </c>
    </row>
    <row r="151" spans="1:13" ht="14.25">
      <c r="A151" s="2">
        <v>2.19999999999997</v>
      </c>
      <c r="B151" s="5">
        <f t="shared" si="12"/>
        <v>10146.424319323982</v>
      </c>
      <c r="C151" s="5">
        <f t="shared" si="13"/>
        <v>63751864.20358608</v>
      </c>
      <c r="D151" s="2">
        <f t="shared" si="14"/>
        <v>-0.004669015278814248</v>
      </c>
      <c r="E151" s="2">
        <f t="shared" si="15"/>
        <v>2.70236788091243</v>
      </c>
      <c r="F151" s="2">
        <f t="shared" si="16"/>
        <v>12.281380144893735</v>
      </c>
      <c r="G151" s="2" t="str">
        <f>COMPLEX(E151,F151)</f>
        <v>2.70236788091243+12.2813801448937i</v>
      </c>
      <c r="H151" s="2">
        <f>IMABS(G151)</f>
        <v>12.575177550522948</v>
      </c>
      <c r="I151" s="2" t="str">
        <f>COMPLEX(E151-50,F151)</f>
        <v>-47.2976321190876+12.2813801448937i</v>
      </c>
      <c r="J151" s="2" t="str">
        <f>COMPLEX(E151+50,F151)</f>
        <v>52.7023678809124+12.2813801448937i</v>
      </c>
      <c r="K151" s="2" t="str">
        <f>IMDIV(I151,J151)</f>
        <v>-0.799715680495358+0.4193927770918i</v>
      </c>
      <c r="L151" s="2">
        <f>IMABS(K151)</f>
        <v>0.9030146571938497</v>
      </c>
      <c r="M151" s="2">
        <f t="shared" si="17"/>
        <v>19.621672740771814</v>
      </c>
    </row>
    <row r="152" spans="1:13" ht="14.25">
      <c r="A152" s="2">
        <v>2.24999999999997</v>
      </c>
      <c r="B152" s="5">
        <f t="shared" si="12"/>
        <v>10146.960780246973</v>
      </c>
      <c r="C152" s="5">
        <f t="shared" si="13"/>
        <v>63755234.88697529</v>
      </c>
      <c r="D152" s="2">
        <f t="shared" si="14"/>
        <v>-0.004775255644552834</v>
      </c>
      <c r="E152" s="2">
        <f t="shared" si="15"/>
        <v>2.5896028648125857</v>
      </c>
      <c r="F152" s="2">
        <f t="shared" si="16"/>
        <v>12.519894624774743</v>
      </c>
      <c r="G152" s="2" t="str">
        <f>COMPLEX(E152,F152)</f>
        <v>2.58960286481259+12.5198946247747i</v>
      </c>
      <c r="H152" s="2">
        <f>IMABS(G152)</f>
        <v>12.78490533453056</v>
      </c>
      <c r="I152" s="2" t="str">
        <f>COMPLEX(E152-50,F152)</f>
        <v>-47.4103971351874+12.5198946247747i</v>
      </c>
      <c r="J152" s="2" t="str">
        <f>COMPLEX(E152+50,F152)</f>
        <v>52.5896028648126+12.5198946247747i</v>
      </c>
      <c r="K152" s="2" t="str">
        <f>IMDIV(I152,J152)</f>
        <v>-0.799526050352495+0.428409329936676i</v>
      </c>
      <c r="L152" s="2">
        <f>IMABS(K152)</f>
        <v>0.9070702614290979</v>
      </c>
      <c r="M152" s="2">
        <f t="shared" si="17"/>
        <v>20.521635923618465</v>
      </c>
    </row>
    <row r="153" spans="1:13" ht="14.25">
      <c r="A153" s="2">
        <v>2.29999999999997</v>
      </c>
      <c r="B153" s="5">
        <f t="shared" si="12"/>
        <v>10147.497241169962</v>
      </c>
      <c r="C153" s="5">
        <f t="shared" si="13"/>
        <v>63758605.57036449</v>
      </c>
      <c r="D153" s="2">
        <f t="shared" si="14"/>
        <v>-0.004881501627274298</v>
      </c>
      <c r="E153" s="2">
        <f t="shared" si="15"/>
        <v>2.483660102198123</v>
      </c>
      <c r="F153" s="2">
        <f t="shared" si="16"/>
        <v>12.749577934171619</v>
      </c>
      <c r="G153" s="2" t="str">
        <f>COMPLEX(E153,F153)</f>
        <v>2.48366010219812+12.7495779341716i</v>
      </c>
      <c r="H153" s="2">
        <f>IMABS(G153)</f>
        <v>12.989238045503905</v>
      </c>
      <c r="I153" s="2" t="str">
        <f>COMPLEX(E153-50,F153)</f>
        <v>-47.5163398978019+12.7495779341716i</v>
      </c>
      <c r="J153" s="2" t="str">
        <f>COMPLEX(E153+50,F153)</f>
        <v>52.4836601021981+12.7495779341716i</v>
      </c>
      <c r="K153" s="2" t="str">
        <f>IMDIV(I153,J153)</f>
        <v>-0.799180909674027+0.437065501546491i</v>
      </c>
      <c r="L153" s="2">
        <f>IMABS(K153)</f>
        <v>0.9108876873849436</v>
      </c>
      <c r="M153" s="2">
        <f t="shared" si="17"/>
        <v>21.443587662678176</v>
      </c>
    </row>
    <row r="154" spans="1:13" ht="14.25">
      <c r="A154" s="2">
        <v>2.34999999999997</v>
      </c>
      <c r="B154" s="5">
        <f t="shared" si="12"/>
        <v>10148.033702092951</v>
      </c>
      <c r="C154" s="5">
        <f t="shared" si="13"/>
        <v>63761976.25375369</v>
      </c>
      <c r="D154" s="2">
        <f t="shared" si="14"/>
        <v>-0.004987753226979308</v>
      </c>
      <c r="E154" s="2">
        <f t="shared" si="15"/>
        <v>2.3840082830873093</v>
      </c>
      <c r="F154" s="2">
        <f t="shared" si="16"/>
        <v>12.970880694735607</v>
      </c>
      <c r="G154" s="2" t="str">
        <f>COMPLEX(E154,F154)</f>
        <v>2.38400828308731+12.9708806947356i</v>
      </c>
      <c r="H154" s="2">
        <f>IMABS(G154)</f>
        <v>13.188147765736232</v>
      </c>
      <c r="I154" s="2" t="str">
        <f>COMPLEX(E154-50,F154)</f>
        <v>-47.6159917169127+12.9708806947356i</v>
      </c>
      <c r="J154" s="2" t="str">
        <f>COMPLEX(E154+50,F154)</f>
        <v>52.3840082830873+12.9708806947356i</v>
      </c>
      <c r="K154" s="2" t="str">
        <f>IMDIV(I154,J154)</f>
        <v>-0.798698739551395+0.445378418360265i</v>
      </c>
      <c r="L154" s="2">
        <f>IMABS(K154)</f>
        <v>0.9144843421852986</v>
      </c>
      <c r="M154" s="2">
        <f t="shared" si="17"/>
        <v>22.387529852529195</v>
      </c>
    </row>
    <row r="155" spans="1:13" ht="14.25">
      <c r="A155" s="2">
        <v>2.39999999999997</v>
      </c>
      <c r="B155" s="5">
        <f t="shared" si="12"/>
        <v>10148.570163015942</v>
      </c>
      <c r="C155" s="5">
        <f t="shared" si="13"/>
        <v>63765346.9371429</v>
      </c>
      <c r="D155" s="2">
        <f t="shared" si="14"/>
        <v>-0.0050940104436683065</v>
      </c>
      <c r="E155" s="2">
        <f t="shared" si="15"/>
        <v>2.2901660264973414</v>
      </c>
      <c r="F155" s="2">
        <f t="shared" si="16"/>
        <v>13.18422637968657</v>
      </c>
      <c r="G155" s="2" t="str">
        <f>COMPLEX(E155,F155)</f>
        <v>2.29016602649734+13.1842263796866i</v>
      </c>
      <c r="H155" s="2">
        <f>IMABS(G155)</f>
        <v>13.381654817687782</v>
      </c>
      <c r="I155" s="2" t="str">
        <f>COMPLEX(E155-50,F155)</f>
        <v>-47.7098339735027+13.1842263796866i</v>
      </c>
      <c r="J155" s="2" t="str">
        <f>COMPLEX(E155+50,F155)</f>
        <v>52.2901660264973+13.1842263796866i</v>
      </c>
      <c r="K155" s="2" t="str">
        <f>IMDIV(I155,J155)</f>
        <v>-0.798096026849836+0.453364501814554i</v>
      </c>
      <c r="L155" s="2">
        <f>IMABS(K155)</f>
        <v>0.9178761569945333</v>
      </c>
      <c r="M155" s="2">
        <f t="shared" si="17"/>
        <v>23.353463340322087</v>
      </c>
    </row>
    <row r="156" spans="1:13" ht="14.25">
      <c r="A156" s="2">
        <v>2.44999999999997</v>
      </c>
      <c r="B156" s="5">
        <f t="shared" si="12"/>
        <v>10149.106623938931</v>
      </c>
      <c r="C156" s="5">
        <f t="shared" si="13"/>
        <v>63768717.62053211</v>
      </c>
      <c r="D156" s="2">
        <f t="shared" si="14"/>
        <v>-0.005200273277340628</v>
      </c>
      <c r="E156" s="2">
        <f t="shared" si="15"/>
        <v>2.201696446907717</v>
      </c>
      <c r="F156" s="2">
        <f t="shared" si="16"/>
        <v>13.390012975084407</v>
      </c>
      <c r="G156" s="2" t="str">
        <f>COMPLEX(E156,F156)</f>
        <v>2.20169644690772+13.3900129750844i</v>
      </c>
      <c r="H156" s="2">
        <f>IMABS(G156)</f>
        <v>13.569816311109546</v>
      </c>
      <c r="I156" s="2" t="str">
        <f>COMPLEX(E156-50,F156)</f>
        <v>-47.7983035530923+13.3900129750844i</v>
      </c>
      <c r="J156" s="2" t="str">
        <f>COMPLEX(E156+50,F156)</f>
        <v>52.2016964469077+13.3900129750844i</v>
      </c>
      <c r="K156" s="2" t="str">
        <f>IMDIV(I156,J156)</f>
        <v>-0.797387481572308+0.461039455374504i</v>
      </c>
      <c r="L156" s="2">
        <f>IMABS(K156)</f>
        <v>0.9210777248312148</v>
      </c>
      <c r="M156" s="2">
        <f t="shared" si="17"/>
        <v>24.341388039343105</v>
      </c>
    </row>
    <row r="157" spans="1:13" ht="14.25">
      <c r="A157" s="2">
        <v>2.49999999999997</v>
      </c>
      <c r="B157" s="5">
        <f t="shared" si="12"/>
        <v>10149.64308486192</v>
      </c>
      <c r="C157" s="5">
        <f t="shared" si="13"/>
        <v>63772088.303921305</v>
      </c>
      <c r="D157" s="2">
        <f t="shared" si="14"/>
        <v>-0.00530654172799605</v>
      </c>
      <c r="E157" s="2">
        <f t="shared" si="15"/>
        <v>2.1182023859706214</v>
      </c>
      <c r="F157" s="2">
        <f t="shared" si="16"/>
        <v>13.588614574805929</v>
      </c>
      <c r="G157" s="2" t="str">
        <f>COMPLEX(E157,F157)</f>
        <v>2.11820238597062+13.5886145748059i</v>
      </c>
      <c r="H157" s="2">
        <f>IMABS(G157)</f>
        <v>13.752717091926197</v>
      </c>
      <c r="I157" s="2" t="str">
        <f>COMPLEX(E157-50,F157)</f>
        <v>-47.8817976140294+13.5886145748059i</v>
      </c>
      <c r="J157" s="2" t="str">
        <f>COMPLEX(E157+50,F157)</f>
        <v>52.1182023859706+13.5886145748059i</v>
      </c>
      <c r="K157" s="2" t="str">
        <f>IMDIV(I157,J157)</f>
        <v>-0.79658623046608+0.468418263074603i</v>
      </c>
      <c r="L157" s="2">
        <f>IMABS(K157)</f>
        <v>0.9241024249237672</v>
      </c>
      <c r="M157" s="2">
        <f t="shared" si="17"/>
        <v>25.35130302899882</v>
      </c>
    </row>
    <row r="158" spans="1:13" ht="14.25">
      <c r="A158" s="2">
        <v>2.54999999999997</v>
      </c>
      <c r="B158" s="5">
        <f t="shared" si="12"/>
        <v>10150.179545784911</v>
      </c>
      <c r="C158" s="5">
        <f t="shared" si="13"/>
        <v>63775458.98731052</v>
      </c>
      <c r="D158" s="2">
        <f t="shared" si="14"/>
        <v>-0.005412815795635906</v>
      </c>
      <c r="E158" s="2">
        <f t="shared" si="15"/>
        <v>2.039322219829203</v>
      </c>
      <c r="F158" s="2">
        <f t="shared" si="16"/>
        <v>13.780382900744335</v>
      </c>
      <c r="G158" s="2" t="str">
        <f>COMPLEX(E158,F158)</f>
        <v>2.0393222198292+13.7803829007443i</v>
      </c>
      <c r="H158" s="2">
        <f>IMABS(G158)</f>
        <v>13.930462591293045</v>
      </c>
      <c r="I158" s="2" t="str">
        <f>COMPLEX(E158-50,F158)</f>
        <v>-47.9606777801708+13.7803829007443i</v>
      </c>
      <c r="J158" s="2" t="str">
        <f>COMPLEX(E158+50,F158)</f>
        <v>52.0393222198292+13.7803829007443i</v>
      </c>
      <c r="K158" s="2" t="str">
        <f>IMDIV(I158,J158)</f>
        <v>-0.795703989331652+0.475515196851567i</v>
      </c>
      <c r="L158" s="2">
        <f>IMABS(K158)</f>
        <v>0.9269625348821227</v>
      </c>
      <c r="M158" s="2">
        <f t="shared" si="17"/>
        <v>26.3832066429488</v>
      </c>
    </row>
    <row r="159" spans="1:13" ht="14.25">
      <c r="A159" s="2">
        <v>2.59999999999997</v>
      </c>
      <c r="B159" s="5">
        <f t="shared" si="12"/>
        <v>10150.7160067079</v>
      </c>
      <c r="C159" s="5">
        <f t="shared" si="13"/>
        <v>63778829.67069972</v>
      </c>
      <c r="D159" s="2">
        <f t="shared" si="14"/>
        <v>-0.005519095480258418</v>
      </c>
      <c r="E159" s="2">
        <f t="shared" si="15"/>
        <v>1.9647261654619572</v>
      </c>
      <c r="F159" s="2">
        <f t="shared" si="16"/>
        <v>13.965648743560825</v>
      </c>
      <c r="G159" s="2" t="str">
        <f>COMPLEX(E159,F159)</f>
        <v>1.96472616546196+13.9656487435608i</v>
      </c>
      <c r="H159" s="2">
        <f>IMABS(G159)</f>
        <v>14.103173179599413</v>
      </c>
      <c r="I159" s="2" t="str">
        <f>COMPLEX(E159-50,F159)</f>
        <v>-48.035273834538+13.9656487435608i</v>
      </c>
      <c r="J159" s="2" t="str">
        <f>COMPLEX(E159+50,F159)</f>
        <v>51.964726165462+13.9656487435608i</v>
      </c>
      <c r="K159" s="2" t="str">
        <f>IMDIV(I159,J159)</f>
        <v>-0.794751216293135+0.482343830486451i</v>
      </c>
      <c r="L159" s="2">
        <f>IMABS(K159)</f>
        <v>0.9296693318636255</v>
      </c>
      <c r="M159" s="2">
        <f t="shared" si="17"/>
        <v>27.437096546870656</v>
      </c>
    </row>
    <row r="160" spans="1:13" ht="14.25">
      <c r="A160" s="2">
        <v>2.64999999999997</v>
      </c>
      <c r="B160" s="5">
        <f t="shared" si="12"/>
        <v>10151.252467630891</v>
      </c>
      <c r="C160" s="5">
        <f t="shared" si="13"/>
        <v>63782200.35408893</v>
      </c>
      <c r="D160" s="2">
        <f t="shared" si="14"/>
        <v>-0.005625380781864697</v>
      </c>
      <c r="E160" s="2">
        <f t="shared" si="15"/>
        <v>1.8941130204897934</v>
      </c>
      <c r="F160" s="2">
        <f t="shared" si="16"/>
        <v>14.144723322141576</v>
      </c>
      <c r="G160" s="2" t="str">
        <f>COMPLEX(E160,F160)</f>
        <v>1.89411302048979+14.1447233221416i</v>
      </c>
      <c r="H160" s="2">
        <f>IMABS(G160)</f>
        <v>14.270979713892297</v>
      </c>
      <c r="I160" s="2" t="str">
        <f>COMPLEX(E160-50,F160)</f>
        <v>-48.1058869795102+14.1447233221416i</v>
      </c>
      <c r="J160" s="2" t="str">
        <f>COMPLEX(E160+50,F160)</f>
        <v>51.8941130204898+14.1447233221416i</v>
      </c>
      <c r="K160" s="2" t="str">
        <f>IMDIV(I160,J160)</f>
        <v>-0.79373724808729+0.488917058410779i</v>
      </c>
      <c r="L160" s="2">
        <f>IMABS(K160)</f>
        <v>0.9322331838152046</v>
      </c>
      <c r="M160" s="2">
        <f t="shared" si="17"/>
        <v>28.512969807318946</v>
      </c>
    </row>
    <row r="161" spans="1:13" ht="14.25">
      <c r="A161" s="2">
        <v>2.69999999999997</v>
      </c>
      <c r="B161" s="5">
        <f t="shared" si="12"/>
        <v>10151.78892855388</v>
      </c>
      <c r="C161" s="5">
        <f t="shared" si="13"/>
        <v>63785571.037478134</v>
      </c>
      <c r="D161" s="2">
        <f t="shared" si="14"/>
        <v>-0.0057316717004545215</v>
      </c>
      <c r="E161" s="2">
        <f t="shared" si="15"/>
        <v>1.8272072802492354</v>
      </c>
      <c r="F161" s="2">
        <f t="shared" si="16"/>
        <v>14.317899561853412</v>
      </c>
      <c r="G161" s="2" t="str">
        <f>COMPLEX(E161,F161)</f>
        <v>1.82720728024924+14.3178995618534i</v>
      </c>
      <c r="H161" s="2">
        <f>IMABS(G161)</f>
        <v>14.434020032836228</v>
      </c>
      <c r="I161" s="2" t="str">
        <f>COMPLEX(E161-50,F161)</f>
        <v>-48.1727927197508+14.3178995618534i</v>
      </c>
      <c r="J161" s="2" t="str">
        <f>COMPLEX(E161+50,F161)</f>
        <v>51.8272072802492+14.3178995618534i</v>
      </c>
      <c r="K161" s="2" t="str">
        <f>IMDIV(I161,J161)</f>
        <v>-0.792670421232799+0.495247117984267i</v>
      </c>
      <c r="L161" s="2">
        <f>IMABS(K161)</f>
        <v>0.9346636317783555</v>
      </c>
      <c r="M161" s="2">
        <f t="shared" si="17"/>
        <v>29.610822952620822</v>
      </c>
    </row>
    <row r="162" spans="1:13" ht="14.25">
      <c r="A162" s="2">
        <v>2.74999999999997</v>
      </c>
      <c r="B162" s="5">
        <f t="shared" si="12"/>
        <v>10152.32538947687</v>
      </c>
      <c r="C162" s="5">
        <f t="shared" si="13"/>
        <v>63788941.72086734</v>
      </c>
      <c r="D162" s="2">
        <f t="shared" si="14"/>
        <v>-0.005837968236027891</v>
      </c>
      <c r="E162" s="2">
        <f t="shared" si="15"/>
        <v>1.7637565838253884</v>
      </c>
      <c r="F162" s="2">
        <f t="shared" si="16"/>
        <v>14.485453293178365</v>
      </c>
      <c r="G162" s="2" t="str">
        <f>COMPLEX(E162,F162)</f>
        <v>1.76375658382539+14.4854532931784i</v>
      </c>
      <c r="H162" s="2">
        <f>IMABS(G162)</f>
        <v>14.592436204960444</v>
      </c>
      <c r="I162" s="2" t="str">
        <f>COMPLEX(E162-50,F162)</f>
        <v>-48.2362434161746+14.4854532931784i</v>
      </c>
      <c r="J162" s="2" t="str">
        <f>COMPLEX(E162+50,F162)</f>
        <v>51.7637565838254+14.4854532931784i</v>
      </c>
      <c r="K162" s="2" t="str">
        <f>IMDIV(I162,J162)</f>
        <v>-0.791558179754937+0.501345614142713i</v>
      </c>
      <c r="L162" s="2">
        <f>IMABS(K162)</f>
        <v>0.9369694641540263</v>
      </c>
      <c r="M162" s="2">
        <f t="shared" si="17"/>
        <v>30.73065202693745</v>
      </c>
    </row>
    <row r="163" spans="1:13" ht="14.25">
      <c r="A163" s="2">
        <v>2.79999999999997</v>
      </c>
      <c r="B163" s="5">
        <f t="shared" si="12"/>
        <v>10152.86185039986</v>
      </c>
      <c r="C163" s="5">
        <f t="shared" si="13"/>
        <v>63792312.404256545</v>
      </c>
      <c r="D163" s="2">
        <f t="shared" si="14"/>
        <v>-0.005944270388584583</v>
      </c>
      <c r="E163" s="2">
        <f t="shared" si="15"/>
        <v>1.7035294474799543</v>
      </c>
      <c r="F163" s="2">
        <f t="shared" si="16"/>
        <v>14.647644373243896</v>
      </c>
      <c r="G163" s="2" t="str">
        <f>COMPLEX(E163,F163)</f>
        <v>1.70352944747995+14.6476443732439i</v>
      </c>
      <c r="H163" s="2">
        <f>IMABS(G163)</f>
        <v>14.746372376400068</v>
      </c>
      <c r="I163" s="2" t="str">
        <f>COMPLEX(E163-50,F163)</f>
        <v>-48.29647055252+14.6476443732439i</v>
      </c>
      <c r="J163" s="2" t="str">
        <f>COMPLEX(E163+50,F163)</f>
        <v>51.70352944748+14.6476443732439i</v>
      </c>
      <c r="K163" s="2" t="str">
        <f>IMDIV(I163,J163)</f>
        <v>-0.790407170967431+0.507223545546847i</v>
      </c>
      <c r="L163" s="2">
        <f>IMABS(K163)</f>
        <v>0.9391587837388585</v>
      </c>
      <c r="M163" s="2">
        <f t="shared" si="17"/>
        <v>31.87245263828454</v>
      </c>
    </row>
    <row r="164" spans="1:13" ht="14.25">
      <c r="A164" s="2">
        <v>2.84999999999997</v>
      </c>
      <c r="B164" s="5">
        <f t="shared" si="12"/>
        <v>10153.39831132285</v>
      </c>
      <c r="C164" s="5">
        <f t="shared" si="13"/>
        <v>63795683.087645754</v>
      </c>
      <c r="D164" s="2">
        <f t="shared" si="14"/>
        <v>-0.00605057815812482</v>
      </c>
      <c r="E164" s="2">
        <f t="shared" si="15"/>
        <v>1.6463132496222148</v>
      </c>
      <c r="F164" s="2">
        <f t="shared" si="16"/>
        <v>14.804717733432838</v>
      </c>
      <c r="G164" s="2" t="str">
        <f>COMPLEX(E164,F164)</f>
        <v>1.64631324962221+14.8047177334328i</v>
      </c>
      <c r="H164" s="2">
        <f>IMABS(G164)</f>
        <v>14.895973096192852</v>
      </c>
      <c r="I164" s="2" t="str">
        <f>COMPLEX(E164-50,F164)</f>
        <v>-48.3536867503778+14.8047177334328i</v>
      </c>
      <c r="J164" s="2" t="str">
        <f>COMPLEX(E164+50,F164)</f>
        <v>51.6463132496222+14.8047177334328i</v>
      </c>
      <c r="K164" s="2" t="str">
        <f>IMDIV(I164,J164)</f>
        <v>-0.789223330652992+0.512891331552767i</v>
      </c>
      <c r="L164" s="2">
        <f>IMABS(K164)</f>
        <v>0.9412390682653223</v>
      </c>
      <c r="M164" s="2">
        <f t="shared" si="17"/>
        <v>33.03622000125133</v>
      </c>
    </row>
    <row r="165" spans="1:13" ht="14.25">
      <c r="A165" s="2">
        <v>2.89999999999997</v>
      </c>
      <c r="B165" s="5">
        <f t="shared" si="12"/>
        <v>10153.934772245839</v>
      </c>
      <c r="C165" s="5">
        <f t="shared" si="13"/>
        <v>63799053.771034956</v>
      </c>
      <c r="D165" s="2">
        <f t="shared" si="14"/>
        <v>-0.006156891544648602</v>
      </c>
      <c r="E165" s="2">
        <f t="shared" si="15"/>
        <v>1.5919124363497041</v>
      </c>
      <c r="F165" s="2">
        <f t="shared" si="16"/>
        <v>14.956904356650275</v>
      </c>
      <c r="G165" s="2" t="str">
        <f>COMPLEX(E165,F165)</f>
        <v>1.5919124363497+14.9569043566503i</v>
      </c>
      <c r="H165" s="2">
        <f>IMABS(G165)</f>
        <v>15.041382022240827</v>
      </c>
      <c r="I165" s="2" t="str">
        <f>COMPLEX(E165-50,F165)</f>
        <v>-48.4080875636503+14.9569043566503i</v>
      </c>
      <c r="J165" s="2" t="str">
        <f>COMPLEX(E165+50,F165)</f>
        <v>51.5919124363497+14.9569043566503i</v>
      </c>
      <c r="K165" s="2" t="str">
        <f>IMDIV(I165,J165)</f>
        <v>-0.788011958838132+0.518358839476683i</v>
      </c>
      <c r="L165" s="2">
        <f>IMABS(K165)</f>
        <v>0.9432172251053962</v>
      </c>
      <c r="M165" s="2">
        <f t="shared" si="17"/>
        <v>34.22194897505906</v>
      </c>
    </row>
    <row r="166" spans="1:13" ht="14.25">
      <c r="A166" s="2">
        <v>2.94999999999997</v>
      </c>
      <c r="B166" s="5">
        <f t="shared" si="12"/>
        <v>10154.47123316883</v>
      </c>
      <c r="C166" s="5">
        <f t="shared" si="13"/>
        <v>63802424.454424165</v>
      </c>
      <c r="D166" s="2">
        <f t="shared" si="14"/>
        <v>-0.006263210548155929</v>
      </c>
      <c r="E166" s="2">
        <f t="shared" si="15"/>
        <v>1.5401469207450666</v>
      </c>
      <c r="F166" s="2">
        <f t="shared" si="16"/>
        <v>15.104422188051764</v>
      </c>
      <c r="G166" s="2" t="str">
        <f>COMPLEX(E166,F166)</f>
        <v>1.54014692074507+15.1044221880518i</v>
      </c>
      <c r="H166" s="2">
        <f>IMABS(G166)</f>
        <v>15.182740930819838</v>
      </c>
      <c r="I166" s="2" t="str">
        <f>COMPLEX(E166-50,F166)</f>
        <v>-48.4598530792549+15.1044221880518i</v>
      </c>
      <c r="J166" s="2" t="str">
        <f>COMPLEX(E166+50,F166)</f>
        <v>51.5401469207451+15.1044221880518i</v>
      </c>
      <c r="K166" s="2" t="str">
        <f>IMDIV(I166,J166)</f>
        <v>-0.786777787225345+0.523635411749704i</v>
      </c>
      <c r="L166" s="2">
        <f>IMABS(K166)</f>
        <v>0.9450996407308025</v>
      </c>
      <c r="M166" s="2">
        <f t="shared" si="17"/>
        <v>35.429634097533594</v>
      </c>
    </row>
    <row r="167" spans="1:13" ht="14.25">
      <c r="A167" s="2">
        <v>2.99999999999997</v>
      </c>
      <c r="B167" s="5">
        <f t="shared" si="12"/>
        <v>10155.007694091819</v>
      </c>
      <c r="C167" s="5">
        <f t="shared" si="13"/>
        <v>63805795.13781337</v>
      </c>
      <c r="D167" s="2">
        <f t="shared" si="14"/>
        <v>-0.0063695351686468005</v>
      </c>
      <c r="E167" s="2">
        <f t="shared" si="15"/>
        <v>1.490850652677904</v>
      </c>
      <c r="F167" s="2">
        <f t="shared" si="16"/>
        <v>15.247476983118634</v>
      </c>
      <c r="G167" s="2" t="str">
        <f>COMPLEX(E167,F167)</f>
        <v>1.4908506526779+15.2474769831186i</v>
      </c>
      <c r="H167" s="2">
        <f>IMABS(G167)</f>
        <v>15.320188968133571</v>
      </c>
      <c r="I167" s="2" t="str">
        <f>COMPLEX(E167-50,F167)</f>
        <v>-48.5091493473221+15.2474769831186i</v>
      </c>
      <c r="J167" s="2" t="str">
        <f>COMPLEX(E167+50,F167)</f>
        <v>51.4908506526779+15.2474769831186i</v>
      </c>
      <c r="K167" s="2" t="str">
        <f>IMDIV(I167,J167)</f>
        <v>-0.785525039226553+0.528729892656627i</v>
      </c>
      <c r="L167" s="2">
        <f>IMABS(K167)</f>
        <v>0.9468922254620987</v>
      </c>
      <c r="M167" s="2">
        <f t="shared" si="17"/>
        <v>36.65926961546215</v>
      </c>
    </row>
    <row r="168" spans="1:13" ht="14.25">
      <c r="A168" s="2">
        <v>3.04999999999997</v>
      </c>
      <c r="B168" s="5">
        <f t="shared" si="12"/>
        <v>10155.544155014808</v>
      </c>
      <c r="C168" s="5">
        <f t="shared" si="13"/>
        <v>63809165.82120256</v>
      </c>
      <c r="D168" s="2">
        <f t="shared" si="14"/>
        <v>-0.006475865406120551</v>
      </c>
      <c r="E168" s="2">
        <f t="shared" si="15"/>
        <v>1.4438703389108096</v>
      </c>
      <c r="F168" s="2">
        <f t="shared" si="16"/>
        <v>15.386263096957773</v>
      </c>
      <c r="G168" s="2" t="str">
        <f>COMPLEX(E168,F168)</f>
        <v>1.44387033891081+15.3862630969578i</v>
      </c>
      <c r="H168" s="2">
        <f>IMABS(G168)</f>
        <v>15.45386209477721</v>
      </c>
      <c r="I168" s="2" t="str">
        <f>COMPLEX(E168-50,F168)</f>
        <v>-48.5561296610892+15.3862630969578i</v>
      </c>
      <c r="J168" s="2" t="str">
        <f>COMPLEX(E168+50,F168)</f>
        <v>51.4438703389108+15.3862630969578i</v>
      </c>
      <c r="K168" s="2" t="str">
        <f>IMDIV(I168,J168)</f>
        <v>-0.784257483434866+0.533650654431416i</v>
      </c>
      <c r="L168" s="2">
        <f>IMABS(K168)</f>
        <v>0.9486004539840088</v>
      </c>
      <c r="M168" s="2">
        <f t="shared" si="17"/>
        <v>37.91084951174024</v>
      </c>
    </row>
    <row r="169" spans="1:13" ht="14.25">
      <c r="A169" s="2">
        <v>3.09999999999997</v>
      </c>
      <c r="B169" s="5">
        <f t="shared" si="12"/>
        <v>10156.080615937799</v>
      </c>
      <c r="C169" s="5">
        <f t="shared" si="13"/>
        <v>63812536.50459178</v>
      </c>
      <c r="D169" s="2">
        <f t="shared" si="14"/>
        <v>-0.006582201260578735</v>
      </c>
      <c r="E169" s="2">
        <f t="shared" si="15"/>
        <v>1.3990642959258262</v>
      </c>
      <c r="F169" s="2">
        <f t="shared" si="16"/>
        <v>15.520964218631113</v>
      </c>
      <c r="G169" s="2" t="str">
        <f>COMPLEX(E169,F169)</f>
        <v>1.39906429592583+15.5209642186311i</v>
      </c>
      <c r="H169" s="2">
        <f>IMABS(G169)</f>
        <v>15.583892683798915</v>
      </c>
      <c r="I169" s="2" t="str">
        <f>COMPLEX(E169-50,F169)</f>
        <v>-48.6009357040742+15.5209642186311i</v>
      </c>
      <c r="J169" s="2" t="str">
        <f>COMPLEX(E169+50,F169)</f>
        <v>51.3990642959258+15.5209642186311i</v>
      </c>
      <c r="K169" s="2" t="str">
        <f>IMDIV(I169,J169)</f>
        <v>-0.782978481276238+0.538405622544986i</v>
      </c>
      <c r="L169" s="2">
        <f>IMABS(K169)</f>
        <v>0.950229402054945</v>
      </c>
      <c r="M169" s="2">
        <f t="shared" si="17"/>
        <v>39.18436752975984</v>
      </c>
    </row>
    <row r="170" spans="1:13" ht="14.25">
      <c r="A170" s="2">
        <v>3.14999999999997</v>
      </c>
      <c r="B170" s="5">
        <f t="shared" si="12"/>
        <v>10156.617076860788</v>
      </c>
      <c r="C170" s="5">
        <f t="shared" si="13"/>
        <v>63815907.18798099</v>
      </c>
      <c r="D170" s="2">
        <f t="shared" si="14"/>
        <v>-0.006688542732020242</v>
      </c>
      <c r="E170" s="2">
        <f t="shared" si="15"/>
        <v>1.356301420146707</v>
      </c>
      <c r="F170" s="2">
        <f t="shared" si="16"/>
        <v>15.6517540541752</v>
      </c>
      <c r="G170" s="2" t="str">
        <f>COMPLEX(E170,F170)</f>
        <v>1.35630142014671+15.6517540541752i</v>
      </c>
      <c r="H170" s="2">
        <f>IMABS(G170)</f>
        <v>15.710409240840345</v>
      </c>
      <c r="I170" s="2" t="str">
        <f>COMPLEX(E170-50,F170)</f>
        <v>-48.6436985798533+15.6517540541752i</v>
      </c>
      <c r="J170" s="2" t="str">
        <f>COMPLEX(E170+50,F170)</f>
        <v>51.3563014201467+15.6517540541752i</v>
      </c>
      <c r="K170" s="2" t="str">
        <f>IMDIV(I170,J170)</f>
        <v>-0.781691029497655+0.543002300069993i</v>
      </c>
      <c r="L170" s="2">
        <f>IMABS(K170)</f>
        <v>0.9517837797937126</v>
      </c>
      <c r="M170" s="2">
        <f t="shared" si="17"/>
        <v>40.47981719519361</v>
      </c>
    </row>
    <row r="171" spans="1:13" ht="14.25">
      <c r="A171" s="2">
        <v>3.19999999999997</v>
      </c>
      <c r="B171" s="5">
        <f t="shared" si="12"/>
        <v>10157.153537783777</v>
      </c>
      <c r="C171" s="5">
        <f t="shared" si="13"/>
        <v>63819277.87137018</v>
      </c>
      <c r="D171" s="2">
        <f t="shared" si="14"/>
        <v>-0.006794889820444627</v>
      </c>
      <c r="E171" s="2">
        <f t="shared" si="15"/>
        <v>1.315460262160902</v>
      </c>
      <c r="F171" s="2">
        <f t="shared" si="16"/>
        <v>15.7787969618503</v>
      </c>
      <c r="G171" s="2" t="str">
        <f>COMPLEX(E171,F171)</f>
        <v>1.3154602621609+15.7787969618503i</v>
      </c>
      <c r="H171" s="2">
        <f>IMABS(G171)</f>
        <v>15.833536221091634</v>
      </c>
      <c r="I171" s="2" t="str">
        <f>COMPLEX(E171-50,F171)</f>
        <v>-48.6845397378391+15.7787969618503i</v>
      </c>
      <c r="J171" s="2" t="str">
        <f>COMPLEX(E171+50,F171)</f>
        <v>51.3154602621609+15.7787969618503i</v>
      </c>
      <c r="K171" s="2" t="str">
        <f>IMDIV(I171,J171)</f>
        <v>-0.780397798072824+0.547447791047708i</v>
      </c>
      <c r="L171" s="2">
        <f>IMABS(K171)</f>
        <v>0.9532679618868595</v>
      </c>
      <c r="M171" s="2">
        <f t="shared" si="17"/>
        <v>41.797191835671775</v>
      </c>
    </row>
    <row r="172" spans="1:13" ht="14.25">
      <c r="A172" s="2">
        <v>3.24999999999997</v>
      </c>
      <c r="B172" s="5">
        <f t="shared" si="12"/>
        <v>10157.689998706768</v>
      </c>
      <c r="C172" s="5">
        <f t="shared" si="13"/>
        <v>63822648.5547594</v>
      </c>
      <c r="D172" s="2">
        <f t="shared" si="14"/>
        <v>-0.006901242525853224</v>
      </c>
      <c r="E172" s="2">
        <f t="shared" si="15"/>
        <v>1.276428193231835</v>
      </c>
      <c r="F172" s="2">
        <f t="shared" si="16"/>
        <v>15.902248542948424</v>
      </c>
      <c r="G172" s="2" t="str">
        <f>COMPLEX(E172,F172)</f>
        <v>1.27642819323184+15.9022485429484i</v>
      </c>
      <c r="H172" s="2">
        <f>IMABS(G172)</f>
        <v>15.953393922742007</v>
      </c>
      <c r="I172" s="2" t="str">
        <f>COMPLEX(E172-50,F172)</f>
        <v>-48.7235718067682+15.9022485429484i</v>
      </c>
      <c r="J172" s="2" t="str">
        <f>COMPLEX(E172+50,F172)</f>
        <v>51.2764281932318+15.9022485429484i</v>
      </c>
      <c r="K172" s="2" t="str">
        <f>IMDIV(I172,J172)</f>
        <v>-0.779101164039543+0.551748822811726i</v>
      </c>
      <c r="L172" s="2">
        <f>IMABS(K172)</f>
        <v>0.9546860150237335</v>
      </c>
      <c r="M172" s="2">
        <f t="shared" si="17"/>
        <v>43.136484598463674</v>
      </c>
    </row>
    <row r="173" spans="1:13" ht="14.25">
      <c r="A173" s="2">
        <v>3.29999999999997</v>
      </c>
      <c r="B173" s="5">
        <f t="shared" si="12"/>
        <v>10158.226459629757</v>
      </c>
      <c r="C173" s="5">
        <f t="shared" si="13"/>
        <v>63826019.2381486</v>
      </c>
      <c r="D173" s="2">
        <f t="shared" si="14"/>
        <v>-0.0070076008482449215</v>
      </c>
      <c r="E173" s="2">
        <f t="shared" si="15"/>
        <v>1.239100653835992</v>
      </c>
      <c r="F173" s="2">
        <f t="shared" si="16"/>
        <v>16.022256191314856</v>
      </c>
      <c r="G173" s="2" t="str">
        <f>COMPLEX(E173,F173)</f>
        <v>1.23910065383599+16.0222561913149i</v>
      </c>
      <c r="H173" s="2">
        <f>IMABS(G173)</f>
        <v>16.070098440596603</v>
      </c>
      <c r="I173" s="2" t="str">
        <f>COMPLEX(E173-50,F173)</f>
        <v>-48.760899346164+16.0222561913149i</v>
      </c>
      <c r="J173" s="2" t="str">
        <f>COMPLEX(E173+50,F173)</f>
        <v>51.239100653836+16.0222561913149i</v>
      </c>
      <c r="K173" s="2" t="str">
        <f>IMDIV(I173,J173)</f>
        <v>-0.777803241723649+0.555911767247499i</v>
      </c>
      <c r="L173" s="2">
        <f>IMABS(K173)</f>
        <v>0.9560417228343409</v>
      </c>
      <c r="M173" s="2">
        <f t="shared" si="17"/>
        <v>44.497688466335745</v>
      </c>
    </row>
    <row r="174" spans="1:13" ht="14.25">
      <c r="A174" s="2">
        <v>3.34999999999997</v>
      </c>
      <c r="B174" s="5">
        <f t="shared" si="12"/>
        <v>10158.762920552746</v>
      </c>
      <c r="C174" s="5">
        <f t="shared" si="13"/>
        <v>63829389.921537794</v>
      </c>
      <c r="D174" s="2">
        <f t="shared" si="14"/>
        <v>-0.007113964787619942</v>
      </c>
      <c r="E174" s="2">
        <f t="shared" si="15"/>
        <v>1.2033804752077404</v>
      </c>
      <c r="F174" s="2">
        <f t="shared" si="16"/>
        <v>16.13895960456648</v>
      </c>
      <c r="G174" s="2" t="str">
        <f>COMPLEX(E174,F174)</f>
        <v>1.20338047520774+16.1389596045665i</v>
      </c>
      <c r="H174" s="2">
        <f>IMABS(G174)</f>
        <v>16.183761666743013</v>
      </c>
      <c r="I174" s="2" t="str">
        <f>COMPLEX(E174-50,F174)</f>
        <v>-48.7966195247923+16.1389596045665i</v>
      </c>
      <c r="J174" s="2" t="str">
        <f>COMPLEX(E174+50,F174)</f>
        <v>51.2033804752077+16.1389596045665i</v>
      </c>
      <c r="K174" s="2" t="str">
        <f>IMDIV(I174,J174)</f>
        <v>-0.776505909751795+0.559942660985834i</v>
      </c>
      <c r="L174" s="2">
        <f>IMABS(K174)</f>
        <v>0.9573386085765889</v>
      </c>
      <c r="M174" s="2">
        <f t="shared" si="17"/>
        <v>45.88079627197696</v>
      </c>
    </row>
    <row r="175" spans="1:13" ht="14.25">
      <c r="A175" s="2">
        <v>3.39999999999997</v>
      </c>
      <c r="B175" s="5">
        <f t="shared" si="12"/>
        <v>10159.299381475737</v>
      </c>
      <c r="C175" s="5">
        <f t="shared" si="13"/>
        <v>63832760.60492701</v>
      </c>
      <c r="D175" s="2">
        <f t="shared" si="14"/>
        <v>-0.007220334343979173</v>
      </c>
      <c r="E175" s="2">
        <f t="shared" si="15"/>
        <v>1.1691772659725257</v>
      </c>
      <c r="F175" s="2">
        <f t="shared" si="16"/>
        <v>16.25249125977055</v>
      </c>
      <c r="G175" s="2" t="str">
        <f>COMPLEX(E175,F175)</f>
        <v>1.16917726597253+16.2524912597706i</v>
      </c>
      <c r="H175" s="2">
        <f>IMABS(G175)</f>
        <v>16.29449132769068</v>
      </c>
      <c r="I175" s="2" t="str">
        <f>COMPLEX(E175-50,F175)</f>
        <v>-48.8308227340275+16.2524912597706i</v>
      </c>
      <c r="J175" s="2" t="str">
        <f>COMPLEX(E175+50,F175)</f>
        <v>51.1691772659725+16.2524912597706i</v>
      </c>
      <c r="K175" s="2" t="str">
        <f>IMDIV(I175,J175)</f>
        <v>-0.775210835209194+0.563847224541439i</v>
      </c>
      <c r="L175" s="2">
        <f>IMABS(K175)</f>
        <v>0.9585799557933705</v>
      </c>
      <c r="M175" s="2">
        <f t="shared" si="17"/>
        <v>47.28580071094879</v>
      </c>
    </row>
    <row r="176" spans="1:13" ht="14.25">
      <c r="A176" s="2">
        <v>3.44999999999997</v>
      </c>
      <c r="B176" s="5">
        <f t="shared" si="12"/>
        <v>10159.835842398727</v>
      </c>
      <c r="C176" s="5">
        <f t="shared" si="13"/>
        <v>63836131.28831621</v>
      </c>
      <c r="D176" s="2">
        <f t="shared" si="14"/>
        <v>-0.007326709517321284</v>
      </c>
      <c r="E176" s="2">
        <f t="shared" si="15"/>
        <v>1.1364068568887367</v>
      </c>
      <c r="F176" s="2">
        <f t="shared" si="16"/>
        <v>16.362976856180573</v>
      </c>
      <c r="G176" s="2" t="str">
        <f>COMPLEX(E176,F176)</f>
        <v>1.13640685688874+16.3629768561806i</v>
      </c>
      <c r="H176" s="2">
        <f>IMABS(G176)</f>
        <v>16.402391049486834</v>
      </c>
      <c r="I176" s="2" t="str">
        <f>COMPLEX(E176-50,F176)</f>
        <v>-48.8635931431113+16.3629768561806i</v>
      </c>
      <c r="J176" s="2" t="str">
        <f>COMPLEX(E176+50,F176)</f>
        <v>51.1364068568887+16.3629768561806i</v>
      </c>
      <c r="K176" s="2" t="str">
        <f>IMDIV(I176,J176)</f>
        <v>-0.773919495257513+0.567630880418733i</v>
      </c>
      <c r="L176" s="2">
        <f>IMABS(K176)</f>
        <v>0.9597688271373424</v>
      </c>
      <c r="M176" s="2">
        <f t="shared" si="17"/>
        <v>48.71269435339751</v>
      </c>
    </row>
    <row r="177" spans="1:13" ht="14.25">
      <c r="A177" s="2">
        <v>3.49999999999997</v>
      </c>
      <c r="B177" s="5">
        <f t="shared" si="12"/>
        <v>10160.372303321716</v>
      </c>
      <c r="C177" s="5">
        <f t="shared" si="13"/>
        <v>63839501.971705414</v>
      </c>
      <c r="D177" s="2">
        <f t="shared" si="14"/>
        <v>-0.007433090307647161</v>
      </c>
      <c r="E177" s="2">
        <f t="shared" si="15"/>
        <v>1.1049907975397586</v>
      </c>
      <c r="F177" s="2">
        <f t="shared" si="16"/>
        <v>16.470535727453928</v>
      </c>
      <c r="G177" s="2" t="str">
        <f>COMPLEX(E177,F177)</f>
        <v>1.10499079753976+16.4705357274539i</v>
      </c>
      <c r="H177" s="2">
        <f>IMABS(G177)</f>
        <v>16.507560443989988</v>
      </c>
      <c r="I177" s="2" t="str">
        <f>COMPLEX(E177-50,F177)</f>
        <v>-48.8950092024602+16.4705357274539i</v>
      </c>
      <c r="J177" s="2" t="str">
        <f>COMPLEX(E177+50,F177)</f>
        <v>51.1049907975398+16.4705357274539i</v>
      </c>
      <c r="K177" s="2" t="str">
        <f>IMDIV(I177,J177)</f>
        <v>-0.772633196491704+0.571298770215079i</v>
      </c>
      <c r="L177" s="2">
        <f>IMABS(K177)</f>
        <v>0.9609080815407111</v>
      </c>
      <c r="M177" s="2">
        <f t="shared" si="17"/>
        <v>50.161469654727675</v>
      </c>
    </row>
    <row r="178" spans="1:13" ht="14.25">
      <c r="A178" s="2">
        <v>3.54999999999997</v>
      </c>
      <c r="B178" s="5">
        <f t="shared" si="12"/>
        <v>10160.908764244707</v>
      </c>
      <c r="C178" s="5">
        <f t="shared" si="13"/>
        <v>63842872.65509463</v>
      </c>
      <c r="D178" s="2">
        <f t="shared" si="14"/>
        <v>-0.007539476714956805</v>
      </c>
      <c r="E178" s="2">
        <f t="shared" si="15"/>
        <v>1.074855899543122</v>
      </c>
      <c r="F178" s="2">
        <f t="shared" si="16"/>
        <v>16.575281225578912</v>
      </c>
      <c r="G178" s="2" t="str">
        <f>COMPLEX(E178,F178)</f>
        <v>1.07485589954312+16.5752812255789i</v>
      </c>
      <c r="H178" s="2">
        <f>IMABS(G178)</f>
        <v>16.610095210799095</v>
      </c>
      <c r="I178" s="2" t="str">
        <f>COMPLEX(E178-50,F178)</f>
        <v>-48.9251441004569+16.5752812255789i</v>
      </c>
      <c r="J178" s="2" t="str">
        <f>COMPLEX(E178+50,F178)</f>
        <v>51.0748558995431+16.5752812255789i</v>
      </c>
      <c r="K178" s="2" t="str">
        <f>IMDIV(I178,J178)</f>
        <v>-0.771353092283108+0.574855770756154i</v>
      </c>
      <c r="L178" s="2">
        <f>IMABS(K178)</f>
        <v>0.962000389888884</v>
      </c>
      <c r="M178" s="2">
        <f t="shared" si="17"/>
        <v>51.632118965213884</v>
      </c>
    </row>
    <row r="179" spans="1:13" ht="14.25">
      <c r="A179" s="2">
        <v>3.59999999999997</v>
      </c>
      <c r="B179" s="5">
        <f t="shared" si="12"/>
        <v>10161.445225167696</v>
      </c>
      <c r="C179" s="5">
        <f t="shared" si="13"/>
        <v>63846243.33848383</v>
      </c>
      <c r="D179" s="2">
        <f t="shared" si="14"/>
        <v>-0.0076458687392493285</v>
      </c>
      <c r="E179" s="2">
        <f t="shared" si="15"/>
        <v>1.0459338214620786</v>
      </c>
      <c r="F179" s="2">
        <f t="shared" si="16"/>
        <v>16.677321078604116</v>
      </c>
      <c r="G179" s="2" t="str">
        <f>COMPLEX(E179,F179)</f>
        <v>1.04593382146208+16.6773210786041i</v>
      </c>
      <c r="H179" s="2">
        <f>IMABS(G179)</f>
        <v>16.71008725045237</v>
      </c>
      <c r="I179" s="2" t="str">
        <f>COMPLEX(E179-50,F179)</f>
        <v>-48.9540661785379+16.6773210786041i</v>
      </c>
      <c r="J179" s="2" t="str">
        <f>COMPLEX(E179+50,F179)</f>
        <v>51.0459338214621+16.6773210786041i</v>
      </c>
      <c r="K179" s="2" t="str">
        <f>IMDIV(I179,J179)</f>
        <v>-0.770080198327604+0.578306509302745i</v>
      </c>
      <c r="L179" s="2">
        <f>IMABS(K179)</f>
        <v>0.9630482493407108</v>
      </c>
      <c r="M179" s="2">
        <f t="shared" si="17"/>
        <v>53.124634538721736</v>
      </c>
    </row>
    <row r="180" spans="1:13" ht="14.25">
      <c r="A180" s="2">
        <v>3.64999999999997</v>
      </c>
      <c r="B180" s="5">
        <f t="shared" si="12"/>
        <v>10161.981686090687</v>
      </c>
      <c r="C180" s="5">
        <f t="shared" si="13"/>
        <v>63849614.02187304</v>
      </c>
      <c r="D180" s="2">
        <f t="shared" si="14"/>
        <v>-0.007752266380525841</v>
      </c>
      <c r="E180" s="2">
        <f t="shared" si="15"/>
        <v>1.018160691156969</v>
      </c>
      <c r="F180" s="2">
        <f t="shared" si="16"/>
        <v>16.776757724097866</v>
      </c>
      <c r="G180" s="2" t="str">
        <f>COMPLEX(E180,F180)</f>
        <v>1.01816069115697+16.7767577240979i</v>
      </c>
      <c r="H180" s="2">
        <f>IMABS(G180)</f>
        <v>16.807624785379282</v>
      </c>
      <c r="I180" s="2" t="str">
        <f>COMPLEX(E180-50,F180)</f>
        <v>-48.981839308843+16.7767577240979i</v>
      </c>
      <c r="J180" s="2" t="str">
        <f>COMPLEX(E180+50,F180)</f>
        <v>51.018160691157+16.7767577240979i</v>
      </c>
      <c r="K180" s="2" t="str">
        <f>IMDIV(I180,J180)</f>
        <v>-0.768815406592921+0.581655377870271i</v>
      </c>
      <c r="L180" s="2">
        <f>IMABS(K180)</f>
        <v>0.9640539964234608</v>
      </c>
      <c r="M180" s="2">
        <f t="shared" si="17"/>
        <v>54.6390085407251</v>
      </c>
    </row>
    <row r="181" spans="1:13" ht="14.25">
      <c r="A181" s="2">
        <v>3.69999999999997</v>
      </c>
      <c r="B181" s="5">
        <f t="shared" si="12"/>
        <v>10162.518147013676</v>
      </c>
      <c r="C181" s="5">
        <f t="shared" si="13"/>
        <v>63852984.705262244</v>
      </c>
      <c r="D181" s="2">
        <f t="shared" si="14"/>
        <v>-0.007858669638785676</v>
      </c>
      <c r="E181" s="2">
        <f t="shared" si="15"/>
        <v>0.9914767617962048</v>
      </c>
      <c r="F181" s="2">
        <f t="shared" si="16"/>
        <v>16.873688620113256</v>
      </c>
      <c r="G181" s="2" t="str">
        <f>COMPLEX(E181,F181)</f>
        <v>0.991476761796205+16.8736886201133i</v>
      </c>
      <c r="H181" s="2">
        <f>IMABS(G181)</f>
        <v>16.902792485791302</v>
      </c>
      <c r="I181" s="2" t="str">
        <f>COMPLEX(E181-50,F181)</f>
        <v>-49.0085232382038+16.8736886201133i</v>
      </c>
      <c r="J181" s="2" t="str">
        <f>COMPLEX(E181+50,F181)</f>
        <v>50.9914767617962+16.8736886201133i</v>
      </c>
      <c r="K181" s="2" t="str">
        <f>IMDIV(I181,J181)</f>
        <v>-0.767559497837377+0.584906546703063i</v>
      </c>
      <c r="L181" s="2">
        <f>IMABS(K181)</f>
        <v>0.9650198190174483</v>
      </c>
      <c r="M181" s="2">
        <f t="shared" si="17"/>
        <v>56.17523305547243</v>
      </c>
    </row>
    <row r="182" spans="1:13" ht="14.25">
      <c r="A182" s="2">
        <v>3.74999999999997</v>
      </c>
      <c r="B182" s="5">
        <f t="shared" si="12"/>
        <v>10163.054607936665</v>
      </c>
      <c r="C182" s="5">
        <f t="shared" si="13"/>
        <v>63856355.388651446</v>
      </c>
      <c r="D182" s="2">
        <f t="shared" si="14"/>
        <v>-0.007965078514028834</v>
      </c>
      <c r="E182" s="2">
        <f t="shared" si="15"/>
        <v>0.9658260981619736</v>
      </c>
      <c r="F182" s="2">
        <f t="shared" si="16"/>
        <v>16.968206535322068</v>
      </c>
      <c r="G182" s="2" t="str">
        <f>COMPLEX(E182,F182)</f>
        <v>0.965826098161974+16.9682065353221i</v>
      </c>
      <c r="H182" s="2">
        <f>IMABS(G182)</f>
        <v>16.995671598299328</v>
      </c>
      <c r="I182" s="2" t="str">
        <f>COMPLEX(E182-50,F182)</f>
        <v>-49.034173901838+16.9682065353221i</v>
      </c>
      <c r="J182" s="2" t="str">
        <f>COMPLEX(E182+50,F182)</f>
        <v>50.965826098162+16.9682065353221i</v>
      </c>
      <c r="K182" s="2" t="str">
        <f>IMDIV(I182,J182)</f>
        <v>-0.766313152852666+0.588063976946718i</v>
      </c>
      <c r="L182" s="2">
        <f>IMABS(K182)</f>
        <v>0.9659477673339193</v>
      </c>
      <c r="M182" s="2">
        <f t="shared" si="17"/>
        <v>57.73330009260133</v>
      </c>
    </row>
    <row r="183" spans="1:13" ht="14.25">
      <c r="A183" s="2">
        <v>3.79999999999997</v>
      </c>
      <c r="B183" s="5">
        <f t="shared" si="12"/>
        <v>10163.591068859656</v>
      </c>
      <c r="C183" s="5">
        <f t="shared" si="13"/>
        <v>63859726.072040655</v>
      </c>
      <c r="D183" s="2">
        <f t="shared" si="14"/>
        <v>-0.008071493006255759</v>
      </c>
      <c r="E183" s="2">
        <f t="shared" si="15"/>
        <v>0.9411562902620412</v>
      </c>
      <c r="F183" s="2">
        <f t="shared" si="16"/>
        <v>17.060399819834295</v>
      </c>
      <c r="G183" s="2" t="str">
        <f>COMPLEX(E183,F183)</f>
        <v>0.941156290262041+17.0603998198343i</v>
      </c>
      <c r="H183" s="2">
        <f>IMABS(G183)</f>
        <v>17.086340075490185</v>
      </c>
      <c r="I183" s="2" t="str">
        <f>COMPLEX(E183-50,F183)</f>
        <v>-49.058843709738+17.0603998198343i</v>
      </c>
      <c r="J183" s="2" t="str">
        <f>COMPLEX(E183+50,F183)</f>
        <v>50.941156290262+17.0603998198343i</v>
      </c>
      <c r="K183" s="2" t="str">
        <f>IMDIV(I183,J183)</f>
        <v>-0.765076962566524+0.591131432560749i</v>
      </c>
      <c r="L183" s="2">
        <f>IMABS(K183)</f>
        <v>0.966839763979193</v>
      </c>
      <c r="M183" s="2">
        <f t="shared" si="17"/>
        <v>59.31320159316914</v>
      </c>
    </row>
    <row r="184" spans="1:13" ht="14.25">
      <c r="A184" s="2">
        <v>3.84999999999997</v>
      </c>
      <c r="B184" s="5">
        <f t="shared" si="12"/>
        <v>10164.127529782645</v>
      </c>
      <c r="C184" s="5">
        <f t="shared" si="13"/>
        <v>63863096.75542986</v>
      </c>
      <c r="D184" s="2">
        <f t="shared" si="14"/>
        <v>-0.008177913115466007</v>
      </c>
      <c r="E184" s="2">
        <f t="shared" si="15"/>
        <v>0.917418191581864</v>
      </c>
      <c r="F184" s="2">
        <f t="shared" si="16"/>
        <v>17.150352658114677</v>
      </c>
      <c r="G184" s="2" t="str">
        <f>COMPLEX(E184,F184)</f>
        <v>0.917418191581864+17.1503526581147i</v>
      </c>
      <c r="H184" s="2">
        <f>IMABS(G184)</f>
        <v>17.174872705087143</v>
      </c>
      <c r="I184" s="2" t="str">
        <f>COMPLEX(E184-50,F184)</f>
        <v>-49.0825818084181+17.1503526581147i</v>
      </c>
      <c r="J184" s="2" t="str">
        <f>COMPLEX(E184+50,F184)</f>
        <v>50.9174181915819+17.1503526581147i</v>
      </c>
      <c r="K184" s="2" t="str">
        <f>IMDIV(I184,J184)</f>
        <v>-0.763851437125749+0.594112491513372i</v>
      </c>
      <c r="L184" s="2">
        <f>IMABS(K184)</f>
        <v>0.9676976131887991</v>
      </c>
      <c r="M184" s="2">
        <f t="shared" si="17"/>
        <v>60.91492943507497</v>
      </c>
    </row>
    <row r="185" spans="1:13" ht="14.25">
      <c r="A185" s="2">
        <v>3.89999999999997</v>
      </c>
      <c r="B185" s="5">
        <f t="shared" si="12"/>
        <v>10164.663990705634</v>
      </c>
      <c r="C185" s="5">
        <f t="shared" si="13"/>
        <v>63866467.43881906</v>
      </c>
      <c r="D185" s="2">
        <f t="shared" si="14"/>
        <v>-0.0082843388416598</v>
      </c>
      <c r="E185" s="2">
        <f t="shared" si="15"/>
        <v>0.8945656795980194</v>
      </c>
      <c r="F185" s="2">
        <f t="shared" si="16"/>
        <v>17.238145305301153</v>
      </c>
      <c r="G185" s="2" t="str">
        <f>COMPLEX(E185,F185)</f>
        <v>0.894565679598019+17.2381453053012i</v>
      </c>
      <c r="H185" s="2">
        <f>IMABS(G185)</f>
        <v>17.26134123762671</v>
      </c>
      <c r="I185" s="2" t="str">
        <f>COMPLEX(E185-50,F185)</f>
        <v>-49.105434320402+17.2381453053012i</v>
      </c>
      <c r="J185" s="2" t="str">
        <f>COMPLEX(E185+50,F185)</f>
        <v>50.894565679598+17.2381453053012i</v>
      </c>
      <c r="K185" s="2" t="str">
        <f>IMDIV(I185,J185)</f>
        <v>-0.762637014066826+0.597010556299263i</v>
      </c>
      <c r="L185" s="2">
        <f>IMABS(K185)</f>
        <v>0.9685230093072232</v>
      </c>
      <c r="M185" s="2">
        <f t="shared" si="17"/>
        <v>62.53847543815405</v>
      </c>
    </row>
    <row r="186" spans="1:13" ht="14.25">
      <c r="A186" s="2">
        <v>3.94999999999997</v>
      </c>
      <c r="B186" s="5">
        <f t="shared" si="12"/>
        <v>10165.200451628625</v>
      </c>
      <c r="C186" s="5">
        <f t="shared" si="13"/>
        <v>63869838.122208275</v>
      </c>
      <c r="D186" s="2">
        <f t="shared" si="14"/>
        <v>-0.008390770184837582</v>
      </c>
      <c r="E186" s="2">
        <f t="shared" si="15"/>
        <v>0.8725554364294577</v>
      </c>
      <c r="F186" s="2">
        <f t="shared" si="16"/>
        <v>17.323854308122954</v>
      </c>
      <c r="G186" s="2" t="str">
        <f>COMPLEX(E186,F186)</f>
        <v>0.872555436429458+17.323854308123i</v>
      </c>
      <c r="H186" s="2">
        <f>IMABS(G186)</f>
        <v>17.345814511827182</v>
      </c>
      <c r="I186" s="2" t="str">
        <f>COMPLEX(E186-50,F186)</f>
        <v>-49.1274445635705+17.323854308123i</v>
      </c>
      <c r="J186" s="2" t="str">
        <f>COMPLEX(E186+50,F186)</f>
        <v>50.8725554364295+17.323854308123i</v>
      </c>
      <c r="K186" s="2" t="str">
        <f>IMDIV(I186,J186)</f>
        <v>-0.761434065669476+0.599828863819396i</v>
      </c>
      <c r="L186" s="2">
        <f>IMABS(K186)</f>
        <v>0.9693175445811426</v>
      </c>
      <c r="M186" s="2">
        <f t="shared" si="17"/>
        <v>64.18383136868515</v>
      </c>
    </row>
    <row r="187" spans="1:13" ht="14.25">
      <c r="A187" s="2">
        <v>3.99999999999997</v>
      </c>
      <c r="B187" s="5">
        <f t="shared" si="12"/>
        <v>10165.736912551614</v>
      </c>
      <c r="C187" s="5">
        <f t="shared" si="13"/>
        <v>63873208.80559748</v>
      </c>
      <c r="D187" s="2">
        <f t="shared" si="14"/>
        <v>-0.008497207144998242</v>
      </c>
      <c r="E187" s="2">
        <f t="shared" si="15"/>
        <v>0.8513467477256602</v>
      </c>
      <c r="F187" s="2">
        <f t="shared" si="16"/>
        <v>17.40755271152888</v>
      </c>
      <c r="G187" s="2" t="str">
        <f>COMPLEX(E187,F187)</f>
        <v>0.85134674772566+17.4075527115289i</v>
      </c>
      <c r="H187" s="2">
        <f>IMABS(G187)</f>
        <v>17.428358577029574</v>
      </c>
      <c r="I187" s="2" t="str">
        <f>COMPLEX(E187-50,F187)</f>
        <v>-49.1486532522743+17.4075527115289i</v>
      </c>
      <c r="J187" s="2" t="str">
        <f>COMPLEX(E187+50,F187)</f>
        <v>50.8513467477257+17.4075527115289i</v>
      </c>
      <c r="K187" s="2" t="str">
        <f>IMDIV(I187,J187)</f>
        <v>-0.760242905578165+0.602570494660835i</v>
      </c>
      <c r="L187" s="2">
        <f>IMABS(K187)</f>
        <v>0.9700827163277026</v>
      </c>
      <c r="M187" s="2">
        <f t="shared" si="17"/>
        <v>65.85098894362345</v>
      </c>
    </row>
    <row r="188" spans="1:13" ht="14.25">
      <c r="A188" s="2">
        <v>4.04999999999997</v>
      </c>
      <c r="B188" s="5">
        <f t="shared" si="12"/>
        <v>10166.273373474603</v>
      </c>
      <c r="C188" s="5">
        <f t="shared" si="13"/>
        <v>63876579.48898667</v>
      </c>
      <c r="D188" s="2">
        <f t="shared" si="14"/>
        <v>-0.008603649722142226</v>
      </c>
      <c r="E188" s="2">
        <f t="shared" si="15"/>
        <v>0.8309013180880069</v>
      </c>
      <c r="F188" s="2">
        <f t="shared" si="16"/>
        <v>17.489310252055297</v>
      </c>
      <c r="G188" s="2" t="str">
        <f>COMPLEX(E188,F188)</f>
        <v>0.830901318088007+17.4893102520553i</v>
      </c>
      <c r="H188" s="2">
        <f>IMABS(G188)</f>
        <v>17.50903681225918</v>
      </c>
      <c r="I188" s="2" t="str">
        <f>COMPLEX(E188-50,F188)</f>
        <v>-49.169098681912+17.4893102520553i</v>
      </c>
      <c r="J188" s="2" t="str">
        <f>COMPLEX(E188+50,F188)</f>
        <v>50.830901318088+17.4893102520553i</v>
      </c>
      <c r="K188" s="2" t="str">
        <f>IMDIV(I188,J188)</f>
        <v>-0.75906379476707+0.605238381812668i</v>
      </c>
      <c r="L188" s="2">
        <f>IMABS(K188)</f>
        <v>0.9708199335331972</v>
      </c>
      <c r="M188" s="2">
        <f t="shared" si="17"/>
        <v>67.53993983445282</v>
      </c>
    </row>
    <row r="189" spans="1:13" ht="14.25">
      <c r="A189" s="2">
        <v>4.09999999999997</v>
      </c>
      <c r="B189" s="5">
        <f t="shared" si="12"/>
        <v>10166.809834397594</v>
      </c>
      <c r="C189" s="5">
        <f t="shared" si="13"/>
        <v>63879950.17237589</v>
      </c>
      <c r="D189" s="2">
        <f t="shared" si="14"/>
        <v>-0.00871009791627042</v>
      </c>
      <c r="E189" s="2">
        <f t="shared" si="15"/>
        <v>0.8111831014994865</v>
      </c>
      <c r="F189" s="2">
        <f t="shared" si="16"/>
        <v>17.56919353887251</v>
      </c>
      <c r="G189" s="2" t="str">
        <f>COMPLEX(E189,F189)</f>
        <v>0.811183101499486+17.5691935388725i</v>
      </c>
      <c r="H189" s="2">
        <f>IMABS(G189)</f>
        <v>17.587910041574514</v>
      </c>
      <c r="I189" s="2" t="str">
        <f>COMPLEX(E189-50,F189)</f>
        <v>-49.1888168985005+17.5691935388725i</v>
      </c>
      <c r="J189" s="2" t="str">
        <f>COMPLEX(E189+50,F189)</f>
        <v>50.8111831014995+17.5691935388725i</v>
      </c>
      <c r="K189" s="2" t="str">
        <f>IMDIV(I189,J189)</f>
        <v>-0.757896946916116+0.607835318852296i</v>
      </c>
      <c r="L189" s="2">
        <f>IMABS(K189)</f>
        <v>0.971530522932266</v>
      </c>
      <c r="M189" s="2">
        <f t="shared" si="17"/>
        <v>69.2506756707067</v>
      </c>
    </row>
    <row r="190" spans="1:13" ht="14.25">
      <c r="A190" s="2">
        <v>4.14999999999997</v>
      </c>
      <c r="B190" s="5">
        <f t="shared" si="12"/>
        <v>10167.346295320584</v>
      </c>
      <c r="C190" s="5">
        <f t="shared" si="13"/>
        <v>63883320.85576509</v>
      </c>
      <c r="D190" s="2">
        <f t="shared" si="14"/>
        <v>-0.008816551727381716</v>
      </c>
      <c r="E190" s="2">
        <f t="shared" si="15"/>
        <v>0.7921581453911042</v>
      </c>
      <c r="F190" s="2">
        <f t="shared" si="16"/>
        <v>17.647266223385905</v>
      </c>
      <c r="G190" s="2" t="str">
        <f>COMPLEX(E190,F190)</f>
        <v>0.792158145391104+17.6472662233859i</v>
      </c>
      <c r="H190" s="2">
        <f>IMABS(G190)</f>
        <v>17.665036645486087</v>
      </c>
      <c r="I190" s="2" t="str">
        <f>COMPLEX(E190-50,F190)</f>
        <v>-49.2078418546089+17.6472662233859i</v>
      </c>
      <c r="J190" s="2" t="str">
        <f>COMPLEX(E190+50,F190)</f>
        <v>50.7921581453911+17.6472662233859i</v>
      </c>
      <c r="K190" s="2" t="str">
        <f>IMDIV(I190,J190)</f>
        <v>-0.756742533258234+0.610363967634766i</v>
      </c>
      <c r="L190" s="2">
        <f>IMABS(K190)</f>
        <v>0.9722157346129218</v>
      </c>
      <c r="M190" s="2">
        <f t="shared" si="17"/>
        <v>70.98318804319189</v>
      </c>
    </row>
    <row r="191" spans="1:13" ht="14.25">
      <c r="A191" s="2">
        <v>4.19999999999997</v>
      </c>
      <c r="B191" s="5">
        <f t="shared" si="12"/>
        <v>10167.882756243573</v>
      </c>
      <c r="C191" s="5">
        <f t="shared" si="13"/>
        <v>63886691.53915429</v>
      </c>
      <c r="D191" s="2">
        <f t="shared" si="14"/>
        <v>-0.008923011155476335</v>
      </c>
      <c r="E191" s="2">
        <f t="shared" si="15"/>
        <v>0.7737944471113504</v>
      </c>
      <c r="F191" s="2">
        <f t="shared" si="16"/>
        <v>17.723589158203865</v>
      </c>
      <c r="G191" s="2" t="str">
        <f>COMPLEX(E191,F191)</f>
        <v>0.77379444711135+17.7235891582039i</v>
      </c>
      <c r="H191" s="2">
        <f>IMABS(G191)</f>
        <v>17.74047266831364</v>
      </c>
      <c r="I191" s="2" t="str">
        <f>COMPLEX(E191-50,F191)</f>
        <v>-49.2262055528887+17.7235891582039i</v>
      </c>
      <c r="J191" s="2" t="str">
        <f>COMPLEX(E191+50,F191)</f>
        <v>50.7737944471113+17.7235891582039i</v>
      </c>
      <c r="K191" s="2" t="str">
        <f>IMDIV(I191,J191)</f>
        <v>-0.755600686951456+0.612826865516221i</v>
      </c>
      <c r="L191" s="2">
        <f>IMABS(K191)</f>
        <v>0.9728767471884343</v>
      </c>
      <c r="M191" s="2">
        <f t="shared" si="17"/>
        <v>72.73746850699173</v>
      </c>
    </row>
    <row r="192" spans="1:13" ht="14.25">
      <c r="A192" s="2">
        <v>4.24999999999997</v>
      </c>
      <c r="B192" s="5">
        <f t="shared" si="12"/>
        <v>10168.419217166564</v>
      </c>
      <c r="C192" s="5">
        <f t="shared" si="13"/>
        <v>63890062.2225435</v>
      </c>
      <c r="D192" s="2">
        <f t="shared" si="14"/>
        <v>-0.009029476200554942</v>
      </c>
      <c r="E192" s="2">
        <f t="shared" si="15"/>
        <v>0.7560618216914073</v>
      </c>
      <c r="F192" s="2">
        <f t="shared" si="16"/>
        <v>17.798220546210576</v>
      </c>
      <c r="G192" s="2" t="str">
        <f>COMPLEX(E192,F192)</f>
        <v>0.756061821691407+17.7982205462106i</v>
      </c>
      <c r="H192" s="2">
        <f>IMABS(G192)</f>
        <v>17.81427192140539</v>
      </c>
      <c r="I192" s="2" t="str">
        <f>COMPLEX(E192-50,F192)</f>
        <v>-49.2439381783086+17.7982205462106i</v>
      </c>
      <c r="J192" s="2" t="str">
        <f>COMPLEX(E192+50,F192)</f>
        <v>50.7560618216914+17.7982205462106i</v>
      </c>
      <c r="K192" s="2" t="str">
        <f>IMDIV(I192,J192)</f>
        <v>-0.754471507024019+0.615226432140384i</v>
      </c>
      <c r="L192" s="2">
        <f>IMABS(K192)</f>
        <v>0.9735146725731876</v>
      </c>
      <c r="M192" s="2">
        <f t="shared" si="17"/>
        <v>74.51350858420199</v>
      </c>
    </row>
    <row r="193" spans="1:13" ht="14.25">
      <c r="A193" s="2">
        <v>4.29999999999997</v>
      </c>
      <c r="B193" s="5">
        <f t="shared" si="12"/>
        <v>10168.955678089553</v>
      </c>
      <c r="C193" s="5">
        <f t="shared" si="13"/>
        <v>63893432.90593271</v>
      </c>
      <c r="D193" s="2">
        <f t="shared" si="14"/>
        <v>-0.009135946862616873</v>
      </c>
      <c r="E193" s="2">
        <f t="shared" si="15"/>
        <v>0.7389317799059679</v>
      </c>
      <c r="F193" s="2">
        <f t="shared" si="16"/>
        <v>17.871216080435172</v>
      </c>
      <c r="G193" s="2" t="str">
        <f>COMPLEX(E193,F193)</f>
        <v>0.738931779905968+17.8712160804352i</v>
      </c>
      <c r="H193" s="2">
        <f>IMABS(G193)</f>
        <v>17.88648608220633</v>
      </c>
      <c r="I193" s="2" t="str">
        <f>COMPLEX(E193-50,F193)</f>
        <v>-49.261068220094+17.8712160804352i</v>
      </c>
      <c r="J193" s="2" t="str">
        <f>COMPLEX(E193+50,F193)</f>
        <v>50.738931779906+17.8712160804352i</v>
      </c>
      <c r="K193" s="2" t="str">
        <f>IMDIV(I193,J193)</f>
        <v>-0.753355061935324+0.617564975815679i</v>
      </c>
      <c r="L193" s="2">
        <f>IMABS(K193)</f>
        <v>0.9741305603961904</v>
      </c>
      <c r="M193" s="2">
        <f t="shared" si="17"/>
        <v>76.31129976644235</v>
      </c>
    </row>
    <row r="194" spans="1:13" ht="14.25">
      <c r="A194" s="2">
        <v>4.34999999999997</v>
      </c>
      <c r="B194" s="5">
        <f t="shared" si="12"/>
        <v>10169.492139012542</v>
      </c>
      <c r="C194" s="5">
        <f t="shared" si="13"/>
        <v>63896803.589321904</v>
      </c>
      <c r="D194" s="2">
        <f t="shared" si="14"/>
        <v>-0.009242423141661904</v>
      </c>
      <c r="E194" s="2">
        <f t="shared" si="15"/>
        <v>0.7223774157274022</v>
      </c>
      <c r="F194" s="2">
        <f t="shared" si="16"/>
        <v>17.942629075357267</v>
      </c>
      <c r="G194" s="2" t="str">
        <f>COMPLEX(E194,F194)</f>
        <v>0.722377415727402+17.9426290753573i</v>
      </c>
      <c r="H194" s="2">
        <f>IMABS(G194)</f>
        <v>17.957164789203507</v>
      </c>
      <c r="I194" s="2" t="str">
        <f>COMPLEX(E194-50,F194)</f>
        <v>-49.2776225842726+17.9426290753573i</v>
      </c>
      <c r="J194" s="2" t="str">
        <f>COMPLEX(E194+50,F194)</f>
        <v>50.7223774157274+17.9426290753573i</v>
      </c>
      <c r="K194" s="2" t="str">
        <f>IMDIV(I194,J194)</f>
        <v>-0.752251392791121+0.619844699508914i</v>
      </c>
      <c r="L194" s="2">
        <f>IMABS(K194)</f>
        <v>0.9747254020828006</v>
      </c>
      <c r="M194" s="2">
        <f t="shared" si="17"/>
        <v>78.13083351719689</v>
      </c>
    </row>
    <row r="195" spans="1:13" ht="14.25">
      <c r="A195" s="2">
        <v>4.39999999999997</v>
      </c>
      <c r="B195" s="5">
        <f t="shared" si="12"/>
        <v>10170.028599935533</v>
      </c>
      <c r="C195" s="5">
        <f t="shared" si="13"/>
        <v>63900174.27271112</v>
      </c>
      <c r="D195" s="2">
        <f t="shared" si="14"/>
        <v>-0.009348905037691146</v>
      </c>
      <c r="E195" s="2">
        <f t="shared" si="15"/>
        <v>0.7063733023599358</v>
      </c>
      <c r="F195" s="2">
        <f t="shared" si="16"/>
        <v>18.012510590234363</v>
      </c>
      <c r="G195" s="2" t="str">
        <f>COMPLEX(E195,F195)</f>
        <v>0.706373302359936+18.0125105902344i</v>
      </c>
      <c r="H195" s="2">
        <f>IMABS(G195)</f>
        <v>18.026355732803935</v>
      </c>
      <c r="I195" s="2" t="str">
        <f>COMPLEX(E195-50,F195)</f>
        <v>-49.2936266976401+18.0125105902344i</v>
      </c>
      <c r="J195" s="2" t="str">
        <f>COMPLEX(E195+50,F195)</f>
        <v>50.7063733023599+18.0125105902344i</v>
      </c>
      <c r="K195" s="2" t="str">
        <f>IMDIV(I195,J195)</f>
        <v>-0.751160516247333+0.622067706479757i</v>
      </c>
      <c r="L195" s="2">
        <f>IMABS(K195)</f>
        <v>0.9753001346323833</v>
      </c>
      <c r="M195" s="2">
        <f t="shared" si="17"/>
        <v>79.9721012739666</v>
      </c>
    </row>
    <row r="196" spans="1:13" ht="14.25">
      <c r="A196" s="2">
        <v>4.44999999999997</v>
      </c>
      <c r="B196" s="5">
        <f t="shared" si="12"/>
        <v>10170.565060858522</v>
      </c>
      <c r="C196" s="5">
        <f t="shared" si="13"/>
        <v>63903544.95610032</v>
      </c>
      <c r="D196" s="2">
        <f t="shared" si="14"/>
        <v>-0.00945539255070349</v>
      </c>
      <c r="E196" s="2">
        <f t="shared" si="15"/>
        <v>0.6908953961182991</v>
      </c>
      <c r="F196" s="2">
        <f t="shared" si="16"/>
        <v>18.080909544993762</v>
      </c>
      <c r="G196" s="2" t="str">
        <f>COMPLEX(E196,F196)</f>
        <v>0.690895396118299+18.0809095449938i</v>
      </c>
      <c r="H196" s="2">
        <f>IMABS(G196)</f>
        <v>18.094104742225447</v>
      </c>
      <c r="I196" s="2" t="str">
        <f>COMPLEX(E196-50,F196)</f>
        <v>-49.3091046038817+18.0809095449938i</v>
      </c>
      <c r="J196" s="2" t="str">
        <f>COMPLEX(E196+50,F196)</f>
        <v>50.6908953961183+18.0809095449938i</v>
      </c>
      <c r="K196" s="2" t="str">
        <f>IMDIV(I196,J196)</f>
        <v>-0.750082427133377+0.624236005578724i</v>
      </c>
      <c r="L196" s="2">
        <f>IMABS(K196)</f>
        <v>0.975855644117089</v>
      </c>
      <c r="M196" s="2">
        <f t="shared" si="17"/>
        <v>81.83509445019287</v>
      </c>
    </row>
    <row r="197" spans="1:13" ht="14.25">
      <c r="A197" s="2">
        <v>4.49999999999997</v>
      </c>
      <c r="B197" s="5">
        <f t="shared" si="12"/>
        <v>10171.101521781513</v>
      </c>
      <c r="C197" s="5">
        <f t="shared" si="13"/>
        <v>63906915.63948953</v>
      </c>
      <c r="D197" s="2">
        <f t="shared" si="14"/>
        <v>-0.009561885680699378</v>
      </c>
      <c r="E197" s="2">
        <f t="shared" si="15"/>
        <v>0.6759209474830166</v>
      </c>
      <c r="F197" s="2">
        <f t="shared" si="16"/>
        <v>18.14787282920079</v>
      </c>
      <c r="G197" s="2" t="str">
        <f>COMPLEX(E197,F197)</f>
        <v>0.675920947483017+18.1478728292008i</v>
      </c>
      <c r="H197" s="2">
        <f>IMABS(G197)</f>
        <v>18.16045586850977</v>
      </c>
      <c r="I197" s="2" t="str">
        <f>COMPLEX(E197-50,F197)</f>
        <v>-49.324079052517+18.1478728292008i</v>
      </c>
      <c r="J197" s="2" t="str">
        <f>COMPLEX(E197+50,F197)</f>
        <v>50.675920947483+18.1478728292008i</v>
      </c>
      <c r="K197" s="2" t="str">
        <f>IMDIV(I197,J197)</f>
        <v>-0.749017100822465+0.626351516230315i</v>
      </c>
      <c r="L197" s="2">
        <f>IMABS(K197)</f>
        <v>0.976392768924732</v>
      </c>
      <c r="M197" s="2">
        <f t="shared" si="17"/>
        <v>83.71980443717914</v>
      </c>
    </row>
    <row r="198" spans="1:13" ht="14.25">
      <c r="A198" s="2">
        <v>4.54999999999997</v>
      </c>
      <c r="B198" s="5">
        <f t="shared" si="12"/>
        <v>10171.637982704502</v>
      </c>
      <c r="C198" s="5">
        <f t="shared" si="13"/>
        <v>63910286.32287873</v>
      </c>
      <c r="D198" s="2">
        <f t="shared" si="14"/>
        <v>-0.009668384427678589</v>
      </c>
      <c r="E198" s="2">
        <f t="shared" si="15"/>
        <v>0.661428418730962</v>
      </c>
      <c r="F198" s="2">
        <f t="shared" si="16"/>
        <v>18.213445404561085</v>
      </c>
      <c r="G198" s="2" t="str">
        <f>COMPLEX(E198,F198)</f>
        <v>0.661428418730962+18.2134454045611i</v>
      </c>
      <c r="H198" s="2">
        <f>IMABS(G198)</f>
        <v>18.225451463764426</v>
      </c>
      <c r="I198" s="2" t="str">
        <f>COMPLEX(E198-50,F198)</f>
        <v>-49.338571581269+18.2134454045611i</v>
      </c>
      <c r="J198" s="2" t="str">
        <f>COMPLEX(E198+50,F198)</f>
        <v>50.661428418731+18.2134454045611i</v>
      </c>
      <c r="K198" s="2" t="str">
        <f>IMDIV(I198,J198)</f>
        <v>-0.747964495373767+0.628416073121034i</v>
      </c>
      <c r="L198" s="2">
        <f>IMABS(K198)</f>
        <v>0.9769123027665251</v>
      </c>
      <c r="M198" s="2">
        <f t="shared" si="17"/>
        <v>85.62622260569988</v>
      </c>
    </row>
    <row r="199" spans="1:13" ht="14.25">
      <c r="A199" s="2">
        <v>4.59999999999997</v>
      </c>
      <c r="B199" s="5">
        <f t="shared" si="12"/>
        <v>10172.174443627491</v>
      </c>
      <c r="C199" s="5">
        <f t="shared" si="13"/>
        <v>63913657.006267935</v>
      </c>
      <c r="D199" s="2">
        <f t="shared" si="14"/>
        <v>-0.009774888791641567</v>
      </c>
      <c r="E199" s="2">
        <f t="shared" si="15"/>
        <v>0.6473974075925646</v>
      </c>
      <c r="F199" s="2">
        <f t="shared" si="16"/>
        <v>18.27767040139558</v>
      </c>
      <c r="G199" s="2" t="str">
        <f>COMPLEX(E199,F199)</f>
        <v>0.647397407592565+18.2776704013956i</v>
      </c>
      <c r="H199" s="2">
        <f>IMABS(G199)</f>
        <v>18.28913225676413</v>
      </c>
      <c r="I199" s="2" t="str">
        <f>COMPLEX(E199-50,F199)</f>
        <v>-49.3526025924074+18.2776704013956i</v>
      </c>
      <c r="J199" s="2" t="str">
        <f>COMPLEX(E199+50,F199)</f>
        <v>50.6473974075926+18.2776704013956i</v>
      </c>
      <c r="K199" s="2" t="str">
        <f>IMDIV(I199,J199)</f>
        <v>-0.746924553468638+0.630431430611247i</v>
      </c>
      <c r="L199" s="2">
        <f>IMABS(K199)</f>
        <v>0.9774149974687658</v>
      </c>
      <c r="M199" s="2">
        <f t="shared" si="17"/>
        <v>87.55434030764783</v>
      </c>
    </row>
    <row r="200" spans="1:13" ht="14.25">
      <c r="A200" s="2">
        <v>4.64999999999997</v>
      </c>
      <c r="B200" s="5">
        <f t="shared" si="12"/>
        <v>10172.710904550482</v>
      </c>
      <c r="C200" s="5">
        <f t="shared" si="13"/>
        <v>63917027.689657144</v>
      </c>
      <c r="D200" s="2">
        <f t="shared" si="14"/>
        <v>-0.00988139877258809</v>
      </c>
      <c r="E200" s="2">
        <f t="shared" si="15"/>
        <v>0.6338085764398593</v>
      </c>
      <c r="F200" s="2">
        <f t="shared" si="16"/>
        <v>18.340589209484392</v>
      </c>
      <c r="G200" s="2" t="str">
        <f>COMPLEX(E200,F200)</f>
        <v>0.633808576439859+18.3405892094844i</v>
      </c>
      <c r="H200" s="2">
        <f>IMABS(G200)</f>
        <v>18.351537425039467</v>
      </c>
      <c r="I200" s="2" t="str">
        <f>COMPLEX(E200-50,F200)</f>
        <v>-49.3661914235601+18.3405892094844i</v>
      </c>
      <c r="J200" s="2" t="str">
        <f>COMPLEX(E200+50,F200)</f>
        <v>50.6338085764399+18.3405892094844i</v>
      </c>
      <c r="K200" s="2" t="str">
        <f>IMDIV(I200,J200)</f>
        <v>-0.745897204160869+0.632399266888275i</v>
      </c>
      <c r="L200" s="2">
        <f>IMABS(K200)</f>
        <v>0.9779015655656907</v>
      </c>
      <c r="M200" s="2">
        <f t="shared" si="17"/>
        <v>89.50414887739151</v>
      </c>
    </row>
    <row r="201" spans="1:13" ht="14.25">
      <c r="A201" s="2">
        <v>4.69999999999997</v>
      </c>
      <c r="B201" s="5">
        <f aca="true" t="shared" si="18" ref="B201:B206">F0C+F0C*A201/Q</f>
        <v>10173.247365473471</v>
      </c>
      <c r="C201" s="5">
        <f aca="true" t="shared" si="19" ref="C201:C206">2*PI()*B201*1000</f>
        <v>63920398.37304635</v>
      </c>
      <c r="D201" s="2">
        <f aca="true" t="shared" si="20" ref="D201:D206">1-C201*C201*Llm*CCC</f>
        <v>-0.009987914370518158</v>
      </c>
      <c r="E201" s="2">
        <f aca="true" t="shared" si="21" ref="E201:E206">C201*C201*C201*C201*CCC*CCC*RR2R*Lxxx*Lxxx/(C201*C201*CCC*CCC*RR2R*RR2R+D201*D201)</f>
        <v>0.6206435865533861</v>
      </c>
      <c r="F201" s="2">
        <f aca="true" t="shared" si="22" ref="F201:F206">C201*Llc+D201*C201*C201*C201*CCC*Lxxx*Lxxx/(C201*C201*CCC*CCC*RR2R*RR2R+D201*D201)</f>
        <v>18.402241563654055</v>
      </c>
      <c r="G201" s="2" t="str">
        <f>COMPLEX(E201,F201)</f>
        <v>0.620643586553386+18.4022415636541i</v>
      </c>
      <c r="H201" s="2">
        <f>IMABS(G201)</f>
        <v>18.412704663590528</v>
      </c>
      <c r="I201" s="2" t="str">
        <f>COMPLEX(E201-50,F201)</f>
        <v>-49.3793564134466+18.4022415636541i</v>
      </c>
      <c r="J201" s="2" t="str">
        <f>COMPLEX(E201+50,F201)</f>
        <v>50.6206435865534+18.4022415636541i</v>
      </c>
      <c r="K201" s="2" t="str">
        <f>IMDIV(I201,J201)</f>
        <v>-0.744882364458945+0.63432118787725i</v>
      </c>
      <c r="L201" s="2">
        <f>IMABS(K201)</f>
        <v>0.9783726827093825</v>
      </c>
      <c r="M201" s="2">
        <f aca="true" t="shared" si="23" ref="M201:M206">(1+L201)/(1-L201)</f>
        <v>91.47563963319907</v>
      </c>
    </row>
    <row r="202" spans="1:13" ht="14.25">
      <c r="A202" s="2">
        <v>4.74999999999997</v>
      </c>
      <c r="B202" s="5">
        <f t="shared" si="18"/>
        <v>10173.78382639646</v>
      </c>
      <c r="C202" s="5">
        <f t="shared" si="19"/>
        <v>63923769.05643555</v>
      </c>
      <c r="D202" s="2">
        <f t="shared" si="20"/>
        <v>-0.010094435585431105</v>
      </c>
      <c r="E202" s="2">
        <f t="shared" si="21"/>
        <v>0.6078850370580011</v>
      </c>
      <c r="F202" s="2">
        <f t="shared" si="22"/>
        <v>18.46266562444976</v>
      </c>
      <c r="G202" s="2" t="str">
        <f>COMPLEX(E202,F202)</f>
        <v>0.607885037058001+18.4626656244498i</v>
      </c>
      <c r="H202" s="2">
        <f>IMABS(G202)</f>
        <v>18.472670250359567</v>
      </c>
      <c r="I202" s="2" t="str">
        <f>COMPLEX(E202-50,F202)</f>
        <v>-49.392114962942+18.4626656244498i</v>
      </c>
      <c r="J202" s="2" t="str">
        <f>COMPLEX(E202+50,F202)</f>
        <v>50.607885037058+18.4626656244498i</v>
      </c>
      <c r="K202" s="2" t="str">
        <f>IMDIV(I202,J202)</f>
        <v>-0.743879940756442+0.636198730924939i</v>
      </c>
      <c r="L202" s="2">
        <f>IMABS(K202)</f>
        <v>0.9788289899110624</v>
      </c>
      <c r="M202" s="2">
        <f t="shared" si="23"/>
        <v>93.46880387842475</v>
      </c>
    </row>
    <row r="203" spans="1:13" ht="14.25">
      <c r="A203" s="2">
        <v>4.79999999999996</v>
      </c>
      <c r="B203" s="5">
        <f t="shared" si="18"/>
        <v>10174.320287319451</v>
      </c>
      <c r="C203" s="5">
        <f t="shared" si="19"/>
        <v>63927139.739824764</v>
      </c>
      <c r="D203" s="2">
        <f t="shared" si="20"/>
        <v>-0.010200962417328263</v>
      </c>
      <c r="E203" s="2">
        <f t="shared" si="21"/>
        <v>0.5955164081532553</v>
      </c>
      <c r="F203" s="2">
        <f t="shared" si="22"/>
        <v>18.521898054215082</v>
      </c>
      <c r="G203" s="2" t="str">
        <f>COMPLEX(E203,F203)</f>
        <v>0.595516408153255+18.5218980542151i</v>
      </c>
      <c r="H203" s="2">
        <f>IMABS(G203)</f>
        <v>18.531469108603257</v>
      </c>
      <c r="I203" s="2" t="str">
        <f>COMPLEX(E203-50,F203)</f>
        <v>-49.4044835918467+18.5218980542151i</v>
      </c>
      <c r="J203" s="2" t="str">
        <f>COMPLEX(E203+50,F203)</f>
        <v>50.5955164081533+18.5218980542151i</v>
      </c>
      <c r="K203" s="2" t="str">
        <f>IMDIV(I203,J203)</f>
        <v>-0.742889830125079+0.638033368271006i</v>
      </c>
      <c r="L203" s="2">
        <f>IMABS(K203)</f>
        <v>0.9792710956270045</v>
      </c>
      <c r="M203" s="2">
        <f t="shared" si="23"/>
        <v>95.48363290273538</v>
      </c>
    </row>
    <row r="204" spans="1:13" ht="14.25">
      <c r="A204" s="2">
        <v>4.84999999999997</v>
      </c>
      <c r="B204" s="5">
        <f t="shared" si="18"/>
        <v>10174.85674824244</v>
      </c>
      <c r="C204" s="5">
        <f t="shared" si="19"/>
        <v>63930510.423213966</v>
      </c>
      <c r="D204" s="2">
        <f t="shared" si="20"/>
        <v>-0.010307494866208522</v>
      </c>
      <c r="E204" s="2">
        <f t="shared" si="21"/>
        <v>0.583522008299116</v>
      </c>
      <c r="F204" s="2">
        <f t="shared" si="22"/>
        <v>18.579974088869644</v>
      </c>
      <c r="G204" s="2" t="str">
        <f>COMPLEX(E204,F204)</f>
        <v>0.583522008299116+18.5799740888696i</v>
      </c>
      <c r="H204" s="2">
        <f>IMABS(G204)</f>
        <v>18.58913486629314</v>
      </c>
      <c r="I204" s="2" t="str">
        <f>COMPLEX(E204-50,F204)</f>
        <v>-49.4164779917009+18.5799740888696i</v>
      </c>
      <c r="J204" s="2" t="str">
        <f>COMPLEX(E204+50,F204)</f>
        <v>50.5835220082991+18.5799740888696i</v>
      </c>
      <c r="K204" s="2" t="str">
        <f>IMDIV(I204,J204)</f>
        <v>-0.741911921483612+0.639826510319874i</v>
      </c>
      <c r="L204" s="2">
        <f>IMABS(K204)</f>
        <v>0.9796995777010487</v>
      </c>
      <c r="M204" s="2">
        <f t="shared" si="23"/>
        <v>97.52011798312753</v>
      </c>
    </row>
    <row r="205" spans="1:13" ht="14.25">
      <c r="A205" s="2">
        <v>4.89999999999997</v>
      </c>
      <c r="B205" s="5">
        <f t="shared" si="18"/>
        <v>10175.39320916543</v>
      </c>
      <c r="C205" s="5">
        <f t="shared" si="19"/>
        <v>63933881.10660316</v>
      </c>
      <c r="D205" s="2">
        <f t="shared" si="20"/>
        <v>-0.010414032932072104</v>
      </c>
      <c r="E205" s="2">
        <f t="shared" si="21"/>
        <v>0.571886925044659</v>
      </c>
      <c r="F205" s="2">
        <f t="shared" si="22"/>
        <v>18.636927605668635</v>
      </c>
      <c r="G205" s="2" t="str">
        <f>COMPLEX(E205,F205)</f>
        <v>0.571886925044659+18.6369276056686i</v>
      </c>
      <c r="H205" s="2">
        <f>IMABS(G205)</f>
        <v>18.645699912686823</v>
      </c>
      <c r="I205" s="2" t="str">
        <f>COMPLEX(E205-50,F205)</f>
        <v>-49.4281130749553+18.6369276056686i</v>
      </c>
      <c r="J205" s="2" t="str">
        <f>COMPLEX(E205+50,F205)</f>
        <v>50.5718869250447+18.6369276056686i</v>
      </c>
      <c r="K205" s="2" t="str">
        <f>IMDIV(I205,J205)</f>
        <v>-0.740946096654191+0.64157950872597i</v>
      </c>
      <c r="L205" s="2">
        <f>IMABS(K205)</f>
        <v>0.9801149851747696</v>
      </c>
      <c r="M205" s="2">
        <f t="shared" si="23"/>
        <v>99.57825038492648</v>
      </c>
    </row>
    <row r="206" spans="1:13" ht="14.25">
      <c r="A206" s="2">
        <v>4.94999999999996</v>
      </c>
      <c r="B206" s="5">
        <f t="shared" si="18"/>
        <v>10175.92967008842</v>
      </c>
      <c r="C206" s="5">
        <f t="shared" si="19"/>
        <v>63937251.78999238</v>
      </c>
      <c r="D206" s="2">
        <f t="shared" si="20"/>
        <v>-0.010520576614919896</v>
      </c>
      <c r="E206" s="2">
        <f t="shared" si="21"/>
        <v>0.5605969792177631</v>
      </c>
      <c r="F206" s="2">
        <f t="shared" si="22"/>
        <v>18.692791187192817</v>
      </c>
      <c r="G206" s="2" t="str">
        <f>COMPLEX(E206,F206)</f>
        <v>0.560596979217763+18.6927911871928i</v>
      </c>
      <c r="H206" s="2">
        <f>IMABS(G206)</f>
        <v>18.70119545219238</v>
      </c>
      <c r="I206" s="2" t="str">
        <f>COMPLEX(E206-50,F206)</f>
        <v>-49.4394030207822+18.6927911871928i</v>
      </c>
      <c r="J206" s="2" t="str">
        <f>COMPLEX(E206+50,F206)</f>
        <v>50.5605969792178+18.6927911871928i</v>
      </c>
      <c r="K206" s="2" t="str">
        <f>IMDIV(I206,J206)</f>
        <v>-0.739992231316999+0.643293659303813i</v>
      </c>
      <c r="L206" s="2">
        <f>IMABS(K206)</f>
        <v>0.9805178399753883</v>
      </c>
      <c r="M206" s="2">
        <f t="shared" si="23"/>
        <v>101.65802136279623</v>
      </c>
    </row>
  </sheetData>
  <sheetProtection sheet="1" objects="1" scenarios="1"/>
  <mergeCells count="1">
    <mergeCell ref="A1:B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81"/>
  <sheetViews>
    <sheetView workbookViewId="0" topLeftCell="A25">
      <selection activeCell="B40" sqref="B40"/>
    </sheetView>
  </sheetViews>
  <sheetFormatPr defaultColWidth="9.00390625" defaultRowHeight="13.5"/>
  <cols>
    <col min="1" max="1" width="9.50390625" style="0" customWidth="1"/>
    <col min="2" max="2" width="12.50390625" style="0" customWidth="1"/>
    <col min="3" max="3" width="11.625" style="0" bestFit="1" customWidth="1"/>
    <col min="4" max="4" width="10.375" style="0" customWidth="1"/>
    <col min="5" max="5" width="11.625" style="0" bestFit="1" customWidth="1"/>
  </cols>
  <sheetData>
    <row r="1" spans="1:13" ht="14.25">
      <c r="A1" s="10" t="s">
        <v>77</v>
      </c>
      <c r="B1" s="11"/>
      <c r="C1" s="1" t="s">
        <v>44</v>
      </c>
      <c r="D1" s="1">
        <f>SWRmin</f>
        <v>1.1312714051233708</v>
      </c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11">
        <v>0.125</v>
      </c>
      <c r="B2" s="13">
        <v>285.48185719933645</v>
      </c>
      <c r="C2" s="5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11">
        <v>0.25</v>
      </c>
      <c r="B3" s="14">
        <v>71.37163457707419</v>
      </c>
      <c r="C3" s="5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11">
        <v>0.375</v>
      </c>
      <c r="B4" s="14">
        <v>31.722982560346615</v>
      </c>
      <c r="C4" s="5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11">
        <v>0.5</v>
      </c>
      <c r="B5" s="14">
        <v>17.84760444146515</v>
      </c>
      <c r="C5" s="5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25">
      <c r="A6" s="11">
        <v>0.625</v>
      </c>
      <c r="B6" s="14">
        <v>11.427122266785151</v>
      </c>
      <c r="C6" s="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11">
        <v>0.75</v>
      </c>
      <c r="B7" s="14">
        <v>7.9414564763701065</v>
      </c>
      <c r="C7" s="5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>
      <c r="A8" s="11">
        <v>0.875</v>
      </c>
      <c r="B8" s="14">
        <v>5.839859153201387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4.25">
      <c r="A9" s="11">
        <v>1</v>
      </c>
      <c r="B9" s="14">
        <v>4.4653537839376956</v>
      </c>
      <c r="C9" s="5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4.25">
      <c r="A10" s="11">
        <v>1.125</v>
      </c>
      <c r="B10" s="14">
        <v>3.525018298693223</v>
      </c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4.25">
      <c r="A11" s="11">
        <v>1.25</v>
      </c>
      <c r="B11" s="14">
        <v>2.8546053345131353</v>
      </c>
      <c r="C11" s="5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4.25">
      <c r="A12" s="11">
        <v>1.375</v>
      </c>
      <c r="B12" s="14">
        <v>2.3611440321543955</v>
      </c>
      <c r="C12" s="5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4.25">
      <c r="A13" s="11">
        <v>1.5</v>
      </c>
      <c r="B13" s="14">
        <v>1.9886069771786041</v>
      </c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4.25">
      <c r="A14" s="11">
        <v>1.625</v>
      </c>
      <c r="B14" s="14">
        <v>1.6903174114409016</v>
      </c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4.25">
      <c r="A15" s="11">
        <v>1.75</v>
      </c>
      <c r="B15" s="14">
        <v>1.4563232715133663</v>
      </c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4.25">
      <c r="A16" s="11">
        <v>1.875</v>
      </c>
      <c r="B16" s="12">
        <v>1.2727136798771808</v>
      </c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4.25">
      <c r="A17" s="11">
        <v>2</v>
      </c>
      <c r="B17" s="12">
        <v>1.120638013397642</v>
      </c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4.25">
      <c r="A18" s="11">
        <v>2.125</v>
      </c>
      <c r="B18" s="12">
        <v>1.012827429505365</v>
      </c>
      <c r="C18" s="5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4.25">
      <c r="A19" s="11">
        <v>2.25</v>
      </c>
      <c r="B19" s="12">
        <v>1.1410991194028635</v>
      </c>
      <c r="C19" s="5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4.25">
      <c r="A20" s="11">
        <v>2.375</v>
      </c>
      <c r="B20" s="12">
        <v>1.266071811165978</v>
      </c>
      <c r="C20" s="5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4.25">
      <c r="A21" s="11">
        <v>2.5</v>
      </c>
      <c r="B21" s="12">
        <v>1.4021820690564364</v>
      </c>
      <c r="C21" s="5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4.25">
      <c r="A22" s="11">
        <v>2.625</v>
      </c>
      <c r="B22" s="12">
        <v>1.547163131426038</v>
      </c>
      <c r="C22" s="5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4.25">
      <c r="A23" s="11">
        <v>2.75</v>
      </c>
      <c r="B23" s="12">
        <v>1.6962435114833585</v>
      </c>
      <c r="C23" s="5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4.25">
      <c r="A24" s="11">
        <v>2.875</v>
      </c>
      <c r="B24" s="12">
        <v>1.8557267101463628</v>
      </c>
      <c r="C24" s="5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4.25">
      <c r="A25" s="11">
        <v>3</v>
      </c>
      <c r="B25" s="12">
        <v>2.0188270115029208</v>
      </c>
      <c r="C25" s="5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4.25">
      <c r="A26" s="11">
        <v>3.125</v>
      </c>
      <c r="B26" s="12">
        <v>2.1919837747532895</v>
      </c>
      <c r="C26" s="5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4.25">
      <c r="A27" s="11">
        <v>3.25</v>
      </c>
      <c r="B27" s="12">
        <v>2.36957178209015</v>
      </c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4.25">
      <c r="A28" s="11">
        <v>3.375</v>
      </c>
      <c r="B28" s="12">
        <v>2.5561941271231747</v>
      </c>
      <c r="C28" s="5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4.25">
      <c r="A29" s="11">
        <v>3.5</v>
      </c>
      <c r="B29" s="12">
        <v>2.748556454747554</v>
      </c>
      <c r="C29" s="5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4.25">
      <c r="A30" s="11">
        <v>3.625</v>
      </c>
      <c r="B30" s="12">
        <v>2.948624506369163</v>
      </c>
      <c r="C30" s="5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4.25">
      <c r="A31" s="11">
        <v>3.75</v>
      </c>
      <c r="B31" s="12">
        <v>3.155962391261519</v>
      </c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4.25">
      <c r="A32" s="11">
        <v>3.875</v>
      </c>
      <c r="B32" s="12">
        <v>3.369532247995573</v>
      </c>
      <c r="C32" s="5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4.25">
      <c r="A33" s="11">
        <v>4</v>
      </c>
      <c r="B33" s="12">
        <v>3.5909890553059287</v>
      </c>
      <c r="C33" s="5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4.25">
      <c r="A34" s="11">
        <v>4.125</v>
      </c>
      <c r="B34" s="12">
        <v>3.81915699552438</v>
      </c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4.25">
      <c r="A35" s="11">
        <v>4.25</v>
      </c>
      <c r="B35" s="12">
        <v>4.05406078547109</v>
      </c>
      <c r="C35" s="5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4.25">
      <c r="A36" s="11">
        <v>4.375</v>
      </c>
      <c r="B36" s="12">
        <v>4.296491730657907</v>
      </c>
      <c r="C36" s="5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4.25">
      <c r="A37" s="11">
        <v>4.5</v>
      </c>
      <c r="B37" s="12">
        <v>4.546219850743025</v>
      </c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4.25">
      <c r="A38" s="11">
        <v>4.625</v>
      </c>
      <c r="B38" s="12">
        <v>4.802204178808196</v>
      </c>
      <c r="C38" s="5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4.25">
      <c r="A39" s="11">
        <v>4.75</v>
      </c>
      <c r="B39" s="12">
        <v>5.065544249900894</v>
      </c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4.25">
      <c r="A40" s="11">
        <v>4.875</v>
      </c>
      <c r="B40" s="12">
        <v>5.336144271168002</v>
      </c>
      <c r="C40" s="5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4.25">
      <c r="A41" s="2"/>
      <c r="B41" s="5"/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4.25">
      <c r="A42" s="2"/>
      <c r="B42" s="5"/>
      <c r="C42" s="5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4.25">
      <c r="A43" s="2"/>
      <c r="B43" s="5"/>
      <c r="C43" s="5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4.25">
      <c r="A44" s="2"/>
      <c r="B44" s="5"/>
      <c r="C44" s="5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4.25">
      <c r="A45" s="2"/>
      <c r="B45" s="5"/>
      <c r="C45" s="5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4.25">
      <c r="A46" s="2"/>
      <c r="B46" s="5"/>
      <c r="C46" s="5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4.25">
      <c r="A47" s="2"/>
      <c r="B47" s="5"/>
      <c r="C47" s="5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4.25">
      <c r="A48" s="2"/>
      <c r="B48" s="5"/>
      <c r="C48" s="5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4.25">
      <c r="A49" s="2"/>
      <c r="B49" s="5"/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4.25">
      <c r="A50" s="2"/>
      <c r="B50" s="5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4.25">
      <c r="A51" s="2"/>
      <c r="B51" s="5"/>
      <c r="C51" s="5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4.25">
      <c r="A52" s="2"/>
      <c r="B52" s="5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4.25">
      <c r="A53" s="2"/>
      <c r="B53" s="5"/>
      <c r="C53" s="5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4.25">
      <c r="A54" s="2"/>
      <c r="B54" s="5"/>
      <c r="C54" s="5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4.25">
      <c r="A55" s="2"/>
      <c r="B55" s="5"/>
      <c r="C55" s="5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4.25">
      <c r="A56" s="2"/>
      <c r="B56" s="5"/>
      <c r="C56" s="5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4.25">
      <c r="A57" s="2"/>
      <c r="B57" s="5"/>
      <c r="C57" s="5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4.25">
      <c r="A58" s="2"/>
      <c r="B58" s="5"/>
      <c r="C58" s="5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4.25">
      <c r="A59" s="2"/>
      <c r="B59" s="5"/>
      <c r="C59" s="5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4.25">
      <c r="A60" s="2"/>
      <c r="B60" s="5"/>
      <c r="C60" s="5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4.25">
      <c r="A61" s="2"/>
      <c r="B61" s="5"/>
      <c r="C61" s="5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4.25">
      <c r="A62" s="2"/>
      <c r="B62" s="5"/>
      <c r="C62" s="5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4.25">
      <c r="A63" s="2"/>
      <c r="B63" s="5"/>
      <c r="C63" s="5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4.25">
      <c r="A64" s="2"/>
      <c r="B64" s="5"/>
      <c r="C64" s="5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4.25">
      <c r="A65" s="2"/>
      <c r="B65" s="5"/>
      <c r="C65" s="5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4.25">
      <c r="A66" s="2"/>
      <c r="B66" s="5"/>
      <c r="C66" s="5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4.25">
      <c r="A67" s="2"/>
      <c r="B67" s="5"/>
      <c r="C67" s="5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4.25">
      <c r="A68" s="2"/>
      <c r="B68" s="5"/>
      <c r="C68" s="5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4.25">
      <c r="A69" s="2"/>
      <c r="B69" s="5"/>
      <c r="C69" s="5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4.25">
      <c r="A70" s="2"/>
      <c r="B70" s="5"/>
      <c r="C70" s="5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4.25">
      <c r="A71" s="2"/>
      <c r="B71" s="5"/>
      <c r="C71" s="5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4.25">
      <c r="A72" s="2"/>
      <c r="B72" s="5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4.25">
      <c r="A73" s="2"/>
      <c r="B73" s="5"/>
      <c r="C73" s="5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4.25">
      <c r="A74" s="2"/>
      <c r="B74" s="5"/>
      <c r="C74" s="5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4.25">
      <c r="A75" s="2"/>
      <c r="B75" s="5"/>
      <c r="C75" s="5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4.25">
      <c r="A76" s="2"/>
      <c r="B76" s="5"/>
      <c r="C76" s="5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4.25">
      <c r="A77" s="2"/>
      <c r="B77" s="5"/>
      <c r="C77" s="5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4.25">
      <c r="A78" s="2"/>
      <c r="B78" s="5"/>
      <c r="C78" s="5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4.25">
      <c r="A79" s="2"/>
      <c r="B79" s="5"/>
      <c r="C79" s="5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4.25">
      <c r="A80" s="2"/>
      <c r="B80" s="5"/>
      <c r="C80" s="5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4.25">
      <c r="A81" s="2"/>
      <c r="B81" s="5"/>
      <c r="C81" s="5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4.25">
      <c r="A82" s="2"/>
      <c r="B82" s="5"/>
      <c r="C82" s="5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4.25">
      <c r="A83" s="2"/>
      <c r="B83" s="5"/>
      <c r="C83" s="5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4.25">
      <c r="A84" s="2"/>
      <c r="B84" s="5"/>
      <c r="C84" s="5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4.25">
      <c r="A85" s="2"/>
      <c r="B85" s="5"/>
      <c r="C85" s="5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4.25">
      <c r="A86" s="2"/>
      <c r="B86" s="5"/>
      <c r="C86" s="5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4.25">
      <c r="A87" s="2"/>
      <c r="B87" s="5"/>
      <c r="C87" s="5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4.25">
      <c r="A88" s="2"/>
      <c r="B88" s="5"/>
      <c r="C88" s="5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4.25">
      <c r="A89" s="2"/>
      <c r="B89" s="5"/>
      <c r="C89" s="5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4.25">
      <c r="A90" s="2"/>
      <c r="B90" s="5"/>
      <c r="C90" s="5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4.25">
      <c r="A91" s="2"/>
      <c r="B91" s="5"/>
      <c r="C91" s="5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4.25">
      <c r="A92" s="2"/>
      <c r="B92" s="5"/>
      <c r="C92" s="5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4.25">
      <c r="A93" s="2"/>
      <c r="B93" s="5"/>
      <c r="C93" s="5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4.25">
      <c r="A94" s="2"/>
      <c r="B94" s="5"/>
      <c r="C94" s="5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4.25">
      <c r="A95" s="2"/>
      <c r="B95" s="5"/>
      <c r="C95" s="5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4.25">
      <c r="A96" s="2"/>
      <c r="B96" s="5"/>
      <c r="C96" s="5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4.25">
      <c r="A97" s="2"/>
      <c r="B97" s="5"/>
      <c r="C97" s="5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4.25">
      <c r="A98" s="2"/>
      <c r="B98" s="5"/>
      <c r="C98" s="5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4.25">
      <c r="A99" s="2"/>
      <c r="B99" s="5"/>
      <c r="C99" s="5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4.25">
      <c r="A100" s="2"/>
      <c r="B100" s="5"/>
      <c r="C100" s="5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4.25">
      <c r="A101" s="2"/>
      <c r="B101" s="5"/>
      <c r="C101" s="5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4.25">
      <c r="A102" s="2"/>
      <c r="B102" s="5"/>
      <c r="C102" s="5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4.25">
      <c r="A103" s="2"/>
      <c r="B103" s="5"/>
      <c r="C103" s="5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4.25">
      <c r="A104" s="2"/>
      <c r="B104" s="5"/>
      <c r="C104" s="5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4.25">
      <c r="A105" s="2"/>
      <c r="B105" s="5"/>
      <c r="C105" s="5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4.25">
      <c r="A106" s="2"/>
      <c r="B106" s="5"/>
      <c r="C106" s="5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4.25">
      <c r="A107" s="2"/>
      <c r="B107" s="5"/>
      <c r="C107" s="5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4.25">
      <c r="A108" s="2"/>
      <c r="B108" s="5"/>
      <c r="C108" s="5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4.25">
      <c r="A109" s="2"/>
      <c r="B109" s="5"/>
      <c r="C109" s="5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4.25">
      <c r="A110" s="2"/>
      <c r="B110" s="5"/>
      <c r="C110" s="5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4.25">
      <c r="A111" s="2"/>
      <c r="B111" s="5"/>
      <c r="C111" s="5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4.25">
      <c r="A112" s="2"/>
      <c r="B112" s="5"/>
      <c r="C112" s="5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4.25">
      <c r="A113" s="2"/>
      <c r="B113" s="5"/>
      <c r="C113" s="5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4.25">
      <c r="A114" s="2"/>
      <c r="B114" s="5"/>
      <c r="C114" s="5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4.25">
      <c r="A115" s="2"/>
      <c r="B115" s="5"/>
      <c r="C115" s="5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4.25">
      <c r="A116" s="2"/>
      <c r="B116" s="5"/>
      <c r="C116" s="5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4.25">
      <c r="A117" s="2"/>
      <c r="B117" s="5"/>
      <c r="C117" s="5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4.25">
      <c r="A118" s="2"/>
      <c r="B118" s="5"/>
      <c r="C118" s="5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4.25">
      <c r="A119" s="2"/>
      <c r="B119" s="5"/>
      <c r="C119" s="5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4.25">
      <c r="A120" s="2"/>
      <c r="B120" s="5"/>
      <c r="C120" s="5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4.25">
      <c r="A121" s="2"/>
      <c r="B121" s="5"/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4.25">
      <c r="A122" s="2"/>
      <c r="B122" s="5"/>
      <c r="C122" s="5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4.25">
      <c r="A123" s="2"/>
      <c r="B123" s="5"/>
      <c r="C123" s="5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4.25">
      <c r="A124" s="2"/>
      <c r="B124" s="5"/>
      <c r="C124" s="5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4.25">
      <c r="A125" s="2"/>
      <c r="B125" s="5"/>
      <c r="C125" s="5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4.25">
      <c r="A126" s="2"/>
      <c r="B126" s="5"/>
      <c r="C126" s="5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4.25">
      <c r="A127" s="2"/>
      <c r="B127" s="5"/>
      <c r="C127" s="5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4.25">
      <c r="A128" s="2"/>
      <c r="B128" s="5"/>
      <c r="C128" s="5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4.25">
      <c r="A129" s="2"/>
      <c r="B129" s="5"/>
      <c r="C129" s="5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4.25">
      <c r="A130" s="2"/>
      <c r="B130" s="5"/>
      <c r="C130" s="5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4.25">
      <c r="A131" s="2"/>
      <c r="B131" s="5"/>
      <c r="C131" s="5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4.25">
      <c r="A132" s="2"/>
      <c r="B132" s="5"/>
      <c r="C132" s="5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4.25">
      <c r="A133" s="2"/>
      <c r="B133" s="5"/>
      <c r="C133" s="5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4.25">
      <c r="A134" s="2"/>
      <c r="B134" s="5"/>
      <c r="C134" s="5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4.25">
      <c r="A135" s="2"/>
      <c r="B135" s="5"/>
      <c r="C135" s="5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4.25">
      <c r="A136" s="2"/>
      <c r="B136" s="5"/>
      <c r="C136" s="5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4.25">
      <c r="A137" s="2"/>
      <c r="B137" s="5"/>
      <c r="C137" s="5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4.25">
      <c r="A138" s="2"/>
      <c r="B138" s="5"/>
      <c r="C138" s="5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4.25">
      <c r="A139" s="2"/>
      <c r="B139" s="5"/>
      <c r="C139" s="5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4.25">
      <c r="A140" s="2"/>
      <c r="B140" s="5"/>
      <c r="C140" s="5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4.25">
      <c r="A141" s="2"/>
      <c r="B141" s="5"/>
      <c r="C141" s="5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4.25">
      <c r="A142" s="2"/>
      <c r="B142" s="5"/>
      <c r="C142" s="5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4.25">
      <c r="A143" s="2"/>
      <c r="B143" s="5"/>
      <c r="C143" s="5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4.25">
      <c r="A144" s="2"/>
      <c r="B144" s="5"/>
      <c r="C144" s="5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4.25">
      <c r="A145" s="2"/>
      <c r="B145" s="5"/>
      <c r="C145" s="5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4.25">
      <c r="A146" s="2"/>
      <c r="B146" s="5"/>
      <c r="C146" s="5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4.25">
      <c r="A147" s="2"/>
      <c r="B147" s="5"/>
      <c r="C147" s="5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4.25">
      <c r="A148" s="2"/>
      <c r="B148" s="5"/>
      <c r="C148" s="5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4.25">
      <c r="A149" s="2"/>
      <c r="B149" s="5"/>
      <c r="C149" s="5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4.25">
      <c r="A150" s="2"/>
      <c r="B150" s="5"/>
      <c r="C150" s="5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4.25">
      <c r="A151" s="2"/>
      <c r="B151" s="5"/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4.25">
      <c r="A152" s="2"/>
      <c r="B152" s="5"/>
      <c r="C152" s="5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4.25">
      <c r="A153" s="2"/>
      <c r="B153" s="5"/>
      <c r="C153" s="5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4.25">
      <c r="A154" s="2"/>
      <c r="B154" s="5"/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4.25">
      <c r="A155" s="2"/>
      <c r="B155" s="5"/>
      <c r="C155" s="5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4.25">
      <c r="A156" s="2"/>
      <c r="B156" s="5"/>
      <c r="C156" s="5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4.25">
      <c r="A157" s="2"/>
      <c r="B157" s="5"/>
      <c r="C157" s="5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4.25">
      <c r="A158" s="2"/>
      <c r="B158" s="5"/>
      <c r="C158" s="5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4.25">
      <c r="A159" s="2"/>
      <c r="B159" s="5"/>
      <c r="C159" s="5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4.25">
      <c r="A160" s="2"/>
      <c r="B160" s="5"/>
      <c r="C160" s="5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4.25">
      <c r="A161" s="2"/>
      <c r="B161" s="5"/>
      <c r="C161" s="5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4.25">
      <c r="A162" s="2"/>
      <c r="B162" s="5"/>
      <c r="C162" s="5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4.25">
      <c r="A163" s="2"/>
      <c r="B163" s="5"/>
      <c r="C163" s="5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4.25">
      <c r="A164" s="2"/>
      <c r="B164" s="5"/>
      <c r="C164" s="5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4.25">
      <c r="A165" s="2"/>
      <c r="B165" s="5"/>
      <c r="C165" s="5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4.25">
      <c r="A166" s="2"/>
      <c r="B166" s="5"/>
      <c r="C166" s="5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4.25">
      <c r="A167" s="2"/>
      <c r="B167" s="5"/>
      <c r="C167" s="5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4.25">
      <c r="A168" s="2"/>
      <c r="B168" s="5"/>
      <c r="C168" s="5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4.25">
      <c r="A169" s="2"/>
      <c r="B169" s="5"/>
      <c r="C169" s="5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4.25">
      <c r="A170" s="2"/>
      <c r="B170" s="5"/>
      <c r="C170" s="5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4.25">
      <c r="A171" s="2"/>
      <c r="B171" s="5"/>
      <c r="C171" s="5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4.25">
      <c r="A172" s="2"/>
      <c r="B172" s="5"/>
      <c r="C172" s="5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4.25">
      <c r="A173" s="2"/>
      <c r="B173" s="5"/>
      <c r="C173" s="5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4.25">
      <c r="A174" s="2"/>
      <c r="B174" s="5"/>
      <c r="C174" s="5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4.25">
      <c r="A175" s="2"/>
      <c r="B175" s="5"/>
      <c r="C175" s="5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4.25">
      <c r="A176" s="2"/>
      <c r="B176" s="5"/>
      <c r="C176" s="5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4.25">
      <c r="A177" s="2"/>
      <c r="B177" s="5"/>
      <c r="C177" s="5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4.25">
      <c r="A178" s="2"/>
      <c r="B178" s="5"/>
      <c r="C178" s="5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4.25">
      <c r="A179" s="2"/>
      <c r="B179" s="5"/>
      <c r="C179" s="5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4.25">
      <c r="A180" s="2"/>
      <c r="B180" s="5"/>
      <c r="C180" s="5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4.25">
      <c r="A181" s="2"/>
      <c r="B181" s="5"/>
      <c r="C181" s="5"/>
      <c r="D181" s="2"/>
      <c r="E181" s="2"/>
      <c r="F181" s="2"/>
      <c r="G181" s="2"/>
      <c r="H181" s="2"/>
      <c r="I181" s="2"/>
      <c r="J181" s="2"/>
      <c r="K181" s="2"/>
      <c r="L181" s="2"/>
      <c r="M181" s="2"/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181"/>
  <sheetViews>
    <sheetView workbookViewId="0" topLeftCell="A1">
      <selection activeCell="A1" sqref="A1"/>
    </sheetView>
  </sheetViews>
  <sheetFormatPr defaultColWidth="9.00390625" defaultRowHeight="13.5"/>
  <cols>
    <col min="1" max="1" width="25.875" style="0" customWidth="1"/>
    <col min="2" max="2" width="43.625" style="0" customWidth="1"/>
    <col min="3" max="3" width="11.625" style="0" bestFit="1" customWidth="1"/>
    <col min="4" max="4" width="10.375" style="0" customWidth="1"/>
    <col min="5" max="5" width="11.625" style="0" bestFit="1" customWidth="1"/>
  </cols>
  <sheetData>
    <row r="1" spans="1:14" ht="14.25">
      <c r="A1" s="59"/>
      <c r="B1" s="55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4.25">
      <c r="A2" s="59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4.25">
      <c r="A3" s="59"/>
      <c r="B3" s="55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4.25">
      <c r="A4" s="61" t="s">
        <v>61</v>
      </c>
      <c r="B4" s="55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4.25">
      <c r="A5" s="61"/>
      <c r="B5" s="55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4.25">
      <c r="A6" s="61" t="s">
        <v>62</v>
      </c>
      <c r="B6" s="55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4.25">
      <c r="A7" s="61"/>
      <c r="B7" s="55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14.25">
      <c r="A8" s="61" t="s">
        <v>63</v>
      </c>
      <c r="B8" s="55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14.25">
      <c r="A9" s="61"/>
      <c r="B9" s="55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14.25">
      <c r="A10" s="61" t="s">
        <v>64</v>
      </c>
      <c r="B10" s="55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14.25">
      <c r="A11" s="59"/>
      <c r="B11" s="55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14.25">
      <c r="A12" s="59"/>
      <c r="B12" s="55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14.25">
      <c r="A13" s="59"/>
      <c r="B13" s="55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14.25">
      <c r="A14" s="59"/>
      <c r="B14" s="55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4.25">
      <c r="A15" s="59"/>
      <c r="B15" s="55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14.25">
      <c r="A16" s="59"/>
      <c r="B16" s="55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ht="14.25">
      <c r="A17" s="59"/>
      <c r="B17" s="55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14.25">
      <c r="A18" s="59"/>
      <c r="B18" s="55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ht="14.25">
      <c r="A19" s="59"/>
      <c r="B19" s="55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4.25">
      <c r="A20" s="59"/>
      <c r="B20" s="55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14.25">
      <c r="A21" s="59"/>
      <c r="B21" s="5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14.25">
      <c r="A22" s="59"/>
      <c r="B22" s="55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ht="14.25">
      <c r="A23" s="60"/>
      <c r="B23" s="55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ht="14.25">
      <c r="A24" s="59"/>
      <c r="B24" s="55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ht="14.25">
      <c r="A25" s="59"/>
      <c r="B25" s="55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ht="14.25">
      <c r="A26" s="59"/>
      <c r="B26" s="55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4" ht="14.25">
      <c r="A27" s="59"/>
      <c r="B27" s="55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ht="14.25">
      <c r="A28" s="55"/>
      <c r="B28" s="55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4" ht="14.25">
      <c r="A29" s="55"/>
      <c r="B29" s="55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ht="14.25">
      <c r="A30" s="55"/>
      <c r="B30" s="55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4" ht="14.25">
      <c r="A31" s="55"/>
      <c r="B31" s="55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4" ht="14.25">
      <c r="A32" s="55"/>
      <c r="B32" s="55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4.25">
      <c r="A33" s="55"/>
      <c r="B33" s="55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14" ht="14.25">
      <c r="A34" s="55"/>
      <c r="B34" s="55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1:14" ht="14.25">
      <c r="A35" s="55"/>
      <c r="B35" s="55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1:14" ht="14.25">
      <c r="A36" s="55"/>
      <c r="B36" s="5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14.25">
      <c r="A37" s="55"/>
      <c r="B37" s="55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14.25">
      <c r="A38" s="55"/>
      <c r="B38" s="55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4.25">
      <c r="A39" s="55"/>
      <c r="B39" s="55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1:14" ht="14.25">
      <c r="A40" s="55"/>
      <c r="B40" s="5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4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14" ht="14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4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14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14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4" ht="14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1:13" ht="14.25">
      <c r="A47" s="2"/>
      <c r="B47" s="5"/>
      <c r="C47" s="5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4.25">
      <c r="A48" s="2"/>
      <c r="B48" s="5"/>
      <c r="C48" s="5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4.25">
      <c r="A49" s="2"/>
      <c r="B49" s="5"/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4.25">
      <c r="A50" s="2"/>
      <c r="B50" s="5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4.25">
      <c r="A51" s="2"/>
      <c r="B51" s="5"/>
      <c r="C51" s="5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4.25">
      <c r="A52" s="2"/>
      <c r="B52" s="5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4.25">
      <c r="A53" s="2"/>
      <c r="B53" s="5"/>
      <c r="C53" s="5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4.25">
      <c r="A54" s="2"/>
      <c r="B54" s="5"/>
      <c r="C54" s="5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4.25">
      <c r="A55" s="2"/>
      <c r="B55" s="5"/>
      <c r="C55" s="5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4.25">
      <c r="A56" s="2"/>
      <c r="B56" s="5"/>
      <c r="C56" s="5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4.25">
      <c r="A57" s="2"/>
      <c r="B57" s="5"/>
      <c r="C57" s="5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4.25">
      <c r="A58" s="2"/>
      <c r="B58" s="5"/>
      <c r="C58" s="5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4.25">
      <c r="A59" s="2"/>
      <c r="B59" s="5"/>
      <c r="C59" s="5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4.25">
      <c r="A60" s="2"/>
      <c r="B60" s="5"/>
      <c r="C60" s="5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4.25">
      <c r="A61" s="2"/>
      <c r="B61" s="5"/>
      <c r="C61" s="5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4.25">
      <c r="A62" s="2"/>
      <c r="B62" s="5"/>
      <c r="C62" s="5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4.25">
      <c r="A63" s="2"/>
      <c r="B63" s="5"/>
      <c r="C63" s="5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4.25">
      <c r="A64" s="2"/>
      <c r="B64" s="5"/>
      <c r="C64" s="5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4.25">
      <c r="A65" s="2"/>
      <c r="B65" s="5"/>
      <c r="C65" s="5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4.25">
      <c r="A66" s="2"/>
      <c r="B66" s="5"/>
      <c r="C66" s="5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4.25">
      <c r="A67" s="2"/>
      <c r="B67" s="5"/>
      <c r="C67" s="5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4.25">
      <c r="A68" s="2"/>
      <c r="B68" s="5"/>
      <c r="C68" s="5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4.25">
      <c r="A69" s="2"/>
      <c r="B69" s="5"/>
      <c r="C69" s="5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4.25">
      <c r="A70" s="2"/>
      <c r="B70" s="5"/>
      <c r="C70" s="5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4.25">
      <c r="A71" s="2"/>
      <c r="B71" s="5"/>
      <c r="C71" s="5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4.25">
      <c r="A72" s="2"/>
      <c r="B72" s="5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4.25">
      <c r="A73" s="2"/>
      <c r="B73" s="5"/>
      <c r="C73" s="5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4.25">
      <c r="A74" s="2"/>
      <c r="B74" s="5"/>
      <c r="C74" s="5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4.25">
      <c r="A75" s="2"/>
      <c r="B75" s="5"/>
      <c r="C75" s="5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4.25">
      <c r="A76" s="2"/>
      <c r="B76" s="5"/>
      <c r="C76" s="5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4.25">
      <c r="A77" s="2"/>
      <c r="B77" s="5"/>
      <c r="C77" s="5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4.25">
      <c r="A78" s="2"/>
      <c r="B78" s="5"/>
      <c r="C78" s="5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4.25">
      <c r="A79" s="2"/>
      <c r="B79" s="5"/>
      <c r="C79" s="5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4.25">
      <c r="A80" s="2"/>
      <c r="B80" s="5"/>
      <c r="C80" s="5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4.25">
      <c r="A81" s="2"/>
      <c r="B81" s="5"/>
      <c r="C81" s="5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4.25">
      <c r="A82" s="2"/>
      <c r="B82" s="5"/>
      <c r="C82" s="5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4.25">
      <c r="A83" s="2"/>
      <c r="B83" s="5"/>
      <c r="C83" s="5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4.25">
      <c r="A84" s="2"/>
      <c r="B84" s="5"/>
      <c r="C84" s="5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4.25">
      <c r="A85" s="2"/>
      <c r="B85" s="5"/>
      <c r="C85" s="5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4.25">
      <c r="A86" s="2"/>
      <c r="B86" s="5"/>
      <c r="C86" s="5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4.25">
      <c r="A87" s="2"/>
      <c r="B87" s="5"/>
      <c r="C87" s="5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4.25">
      <c r="A88" s="2"/>
      <c r="B88" s="5"/>
      <c r="C88" s="5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4.25">
      <c r="A89" s="2"/>
      <c r="B89" s="5"/>
      <c r="C89" s="5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4.25">
      <c r="A90" s="2"/>
      <c r="B90" s="5"/>
      <c r="C90" s="5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4.25">
      <c r="A91" s="2"/>
      <c r="B91" s="5"/>
      <c r="C91" s="5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4.25">
      <c r="A92" s="2"/>
      <c r="B92" s="5"/>
      <c r="C92" s="5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4.25">
      <c r="A93" s="2"/>
      <c r="B93" s="5"/>
      <c r="C93" s="5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4.25">
      <c r="A94" s="2"/>
      <c r="B94" s="5"/>
      <c r="C94" s="5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4.25">
      <c r="A95" s="2"/>
      <c r="B95" s="5"/>
      <c r="C95" s="5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4.25">
      <c r="A96" s="2"/>
      <c r="B96" s="5"/>
      <c r="C96" s="5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4.25">
      <c r="A97" s="2"/>
      <c r="B97" s="5"/>
      <c r="C97" s="5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4.25">
      <c r="A98" s="2"/>
      <c r="B98" s="5"/>
      <c r="C98" s="5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4.25">
      <c r="A99" s="2"/>
      <c r="B99" s="5"/>
      <c r="C99" s="5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4.25">
      <c r="A100" s="2"/>
      <c r="B100" s="5"/>
      <c r="C100" s="5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4.25">
      <c r="A101" s="2"/>
      <c r="B101" s="5"/>
      <c r="C101" s="5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4.25">
      <c r="A102" s="2"/>
      <c r="B102" s="5"/>
      <c r="C102" s="5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4.25">
      <c r="A103" s="2"/>
      <c r="B103" s="5"/>
      <c r="C103" s="5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4.25">
      <c r="A104" s="2"/>
      <c r="B104" s="5"/>
      <c r="C104" s="5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4.25">
      <c r="A105" s="2"/>
      <c r="B105" s="5"/>
      <c r="C105" s="5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4.25">
      <c r="A106" s="2"/>
      <c r="B106" s="5"/>
      <c r="C106" s="5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4.25">
      <c r="A107" s="2"/>
      <c r="B107" s="5"/>
      <c r="C107" s="5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4.25">
      <c r="A108" s="2"/>
      <c r="B108" s="5"/>
      <c r="C108" s="5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4.25">
      <c r="A109" s="2"/>
      <c r="B109" s="5"/>
      <c r="C109" s="5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4.25">
      <c r="A110" s="2"/>
      <c r="B110" s="5"/>
      <c r="C110" s="5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4.25">
      <c r="A111" s="2"/>
      <c r="B111" s="5"/>
      <c r="C111" s="5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4.25">
      <c r="A112" s="2"/>
      <c r="B112" s="5"/>
      <c r="C112" s="5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4.25">
      <c r="A113" s="2"/>
      <c r="B113" s="5"/>
      <c r="C113" s="5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4.25">
      <c r="A114" s="2"/>
      <c r="B114" s="5"/>
      <c r="C114" s="5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4.25">
      <c r="A115" s="2"/>
      <c r="B115" s="5"/>
      <c r="C115" s="5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4.25">
      <c r="A116" s="2"/>
      <c r="B116" s="5"/>
      <c r="C116" s="5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4.25">
      <c r="A117" s="2"/>
      <c r="B117" s="5"/>
      <c r="C117" s="5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4.25">
      <c r="A118" s="2"/>
      <c r="B118" s="5"/>
      <c r="C118" s="5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4.25">
      <c r="A119" s="2"/>
      <c r="B119" s="5"/>
      <c r="C119" s="5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4.25">
      <c r="A120" s="2"/>
      <c r="B120" s="5"/>
      <c r="C120" s="5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4.25">
      <c r="A121" s="2"/>
      <c r="B121" s="5"/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4.25">
      <c r="A122" s="2"/>
      <c r="B122" s="5"/>
      <c r="C122" s="5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4.25">
      <c r="A123" s="2"/>
      <c r="B123" s="5"/>
      <c r="C123" s="5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4.25">
      <c r="A124" s="2"/>
      <c r="B124" s="5"/>
      <c r="C124" s="5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4.25">
      <c r="A125" s="2"/>
      <c r="B125" s="5"/>
      <c r="C125" s="5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4.25">
      <c r="A126" s="2"/>
      <c r="B126" s="5"/>
      <c r="C126" s="5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4.25">
      <c r="A127" s="2"/>
      <c r="B127" s="5"/>
      <c r="C127" s="5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4.25">
      <c r="A128" s="2"/>
      <c r="B128" s="5"/>
      <c r="C128" s="5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4.25">
      <c r="A129" s="2"/>
      <c r="B129" s="5"/>
      <c r="C129" s="5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4.25">
      <c r="A130" s="2"/>
      <c r="B130" s="5"/>
      <c r="C130" s="5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4.25">
      <c r="A131" s="2"/>
      <c r="B131" s="5"/>
      <c r="C131" s="5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4.25">
      <c r="A132" s="2"/>
      <c r="B132" s="5"/>
      <c r="C132" s="5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4.25">
      <c r="A133" s="2"/>
      <c r="B133" s="5"/>
      <c r="C133" s="5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4.25">
      <c r="A134" s="2"/>
      <c r="B134" s="5"/>
      <c r="C134" s="5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4.25">
      <c r="A135" s="2"/>
      <c r="B135" s="5"/>
      <c r="C135" s="5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4.25">
      <c r="A136" s="2"/>
      <c r="B136" s="5"/>
      <c r="C136" s="5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4.25">
      <c r="A137" s="2"/>
      <c r="B137" s="5"/>
      <c r="C137" s="5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4.25">
      <c r="A138" s="2"/>
      <c r="B138" s="5"/>
      <c r="C138" s="5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4.25">
      <c r="A139" s="2"/>
      <c r="B139" s="5"/>
      <c r="C139" s="5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4.25">
      <c r="A140" s="2"/>
      <c r="B140" s="5"/>
      <c r="C140" s="5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4.25">
      <c r="A141" s="2"/>
      <c r="B141" s="5"/>
      <c r="C141" s="5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4.25">
      <c r="A142" s="2"/>
      <c r="B142" s="5"/>
      <c r="C142" s="5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4.25">
      <c r="A143" s="2"/>
      <c r="B143" s="5"/>
      <c r="C143" s="5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4.25">
      <c r="A144" s="2"/>
      <c r="B144" s="5"/>
      <c r="C144" s="5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4.25">
      <c r="A145" s="2"/>
      <c r="B145" s="5"/>
      <c r="C145" s="5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4.25">
      <c r="A146" s="2"/>
      <c r="B146" s="5"/>
      <c r="C146" s="5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4.25">
      <c r="A147" s="2"/>
      <c r="B147" s="5"/>
      <c r="C147" s="5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4.25">
      <c r="A148" s="2"/>
      <c r="B148" s="5"/>
      <c r="C148" s="5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4.25">
      <c r="A149" s="2"/>
      <c r="B149" s="5"/>
      <c r="C149" s="5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4.25">
      <c r="A150" s="2"/>
      <c r="B150" s="5"/>
      <c r="C150" s="5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4.25">
      <c r="A151" s="2"/>
      <c r="B151" s="5"/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4.25">
      <c r="A152" s="2"/>
      <c r="B152" s="5"/>
      <c r="C152" s="5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4.25">
      <c r="A153" s="2"/>
      <c r="B153" s="5"/>
      <c r="C153" s="5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4.25">
      <c r="A154" s="2"/>
      <c r="B154" s="5"/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4.25">
      <c r="A155" s="2"/>
      <c r="B155" s="5"/>
      <c r="C155" s="5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4.25">
      <c r="A156" s="2"/>
      <c r="B156" s="5"/>
      <c r="C156" s="5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4.25">
      <c r="A157" s="2"/>
      <c r="B157" s="5"/>
      <c r="C157" s="5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4.25">
      <c r="A158" s="2"/>
      <c r="B158" s="5"/>
      <c r="C158" s="5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4.25">
      <c r="A159" s="2"/>
      <c r="B159" s="5"/>
      <c r="C159" s="5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4.25">
      <c r="A160" s="2"/>
      <c r="B160" s="5"/>
      <c r="C160" s="5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4.25">
      <c r="A161" s="2"/>
      <c r="B161" s="5"/>
      <c r="C161" s="5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4.25">
      <c r="A162" s="2"/>
      <c r="B162" s="5"/>
      <c r="C162" s="5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4.25">
      <c r="A163" s="2"/>
      <c r="B163" s="5"/>
      <c r="C163" s="5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4.25">
      <c r="A164" s="2"/>
      <c r="B164" s="5"/>
      <c r="C164" s="5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4.25">
      <c r="A165" s="2"/>
      <c r="B165" s="5"/>
      <c r="C165" s="5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4.25">
      <c r="A166" s="2"/>
      <c r="B166" s="5"/>
      <c r="C166" s="5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4.25">
      <c r="A167" s="2"/>
      <c r="B167" s="5"/>
      <c r="C167" s="5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4.25">
      <c r="A168" s="2"/>
      <c r="B168" s="5"/>
      <c r="C168" s="5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4.25">
      <c r="A169" s="2"/>
      <c r="B169" s="5"/>
      <c r="C169" s="5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4.25">
      <c r="A170" s="2"/>
      <c r="B170" s="5"/>
      <c r="C170" s="5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4.25">
      <c r="A171" s="2"/>
      <c r="B171" s="5"/>
      <c r="C171" s="5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4.25">
      <c r="A172" s="2"/>
      <c r="B172" s="5"/>
      <c r="C172" s="5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4.25">
      <c r="A173" s="2"/>
      <c r="B173" s="5"/>
      <c r="C173" s="5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4.25">
      <c r="A174" s="2"/>
      <c r="B174" s="5"/>
      <c r="C174" s="5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4.25">
      <c r="A175" s="2"/>
      <c r="B175" s="5"/>
      <c r="C175" s="5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4.25">
      <c r="A176" s="2"/>
      <c r="B176" s="5"/>
      <c r="C176" s="5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4.25">
      <c r="A177" s="2"/>
      <c r="B177" s="5"/>
      <c r="C177" s="5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4.25">
      <c r="A178" s="2"/>
      <c r="B178" s="5"/>
      <c r="C178" s="5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4.25">
      <c r="A179" s="2"/>
      <c r="B179" s="5"/>
      <c r="C179" s="5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4.25">
      <c r="A180" s="2"/>
      <c r="B180" s="5"/>
      <c r="C180" s="5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4.25">
      <c r="A181" s="2"/>
      <c r="B181" s="5"/>
      <c r="C181" s="5"/>
      <c r="D181" s="2"/>
      <c r="E181" s="2"/>
      <c r="F181" s="2"/>
      <c r="G181" s="2"/>
      <c r="H181" s="2"/>
      <c r="I181" s="2"/>
      <c r="J181" s="2"/>
      <c r="K181" s="2"/>
      <c r="L181" s="2"/>
      <c r="M181" s="2"/>
    </row>
  </sheetData>
  <sheetProtection sheet="1" objects="1" scenarios="1"/>
  <printOptions/>
  <pageMargins left="0.75" right="0.75" top="1" bottom="1" header="0.512" footer="0.512"/>
  <pageSetup orientation="portrait" paperSize="9" r:id="rId3"/>
  <legacyDrawing r:id="rId2"/>
  <oleObjects>
    <oleObject progId="Equation.3" shapeId="500449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</dc:creator>
  <cp:keywords/>
  <dc:description/>
  <cp:lastModifiedBy>koji</cp:lastModifiedBy>
  <dcterms:created xsi:type="dcterms:W3CDTF">2014-04-16T22:23:48Z</dcterms:created>
  <dcterms:modified xsi:type="dcterms:W3CDTF">2014-06-27T06:47:13Z</dcterms:modified>
  <cp:category/>
  <cp:version/>
  <cp:contentType/>
  <cp:contentStatus/>
</cp:coreProperties>
</file>